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6" windowWidth="15480" windowHeight="8136" tabRatio="838" activeTab="1"/>
  </bookViews>
  <sheets>
    <sheet name="Инструкция" sheetId="1" r:id="rId1"/>
    <sheet name="Титульный" sheetId="2" r:id="rId2"/>
    <sheet name="Список листов" sheetId="3" r:id="rId3"/>
    <sheet name="ВО цены" sheetId="4" r:id="rId4"/>
    <sheet name="ВО характеристики" sheetId="5" r:id="rId5"/>
    <sheet name="ВО инвестиции" sheetId="6" r:id="rId6"/>
    <sheet name="ВО доступ" sheetId="7" r:id="rId7"/>
    <sheet name="ВО показатели" sheetId="8" r:id="rId8"/>
    <sheet name="Ссылки на публикации" sheetId="9" state="veryHidden" r:id="rId9"/>
    <sheet name="Проверка" sheetId="10" r:id="rId10"/>
    <sheet name="REESTR_ORG" sheetId="11" state="veryHidden" r:id="rId11"/>
    <sheet name="REESTR_TEMP" sheetId="12" state="veryHidden" r:id="rId12"/>
    <sheet name="REESTR" sheetId="13" state="veryHidden" r:id="rId13"/>
    <sheet name="TEHSHEET" sheetId="14" state="veryHidden" r:id="rId14"/>
    <sheet name="tech" sheetId="15" state="veryHidden" r:id="rId15"/>
    <sheet name="modHyp" sheetId="16" state="veryHidden" r:id="rId16"/>
    <sheet name="modChange" sheetId="17" state="veryHidden" r:id="rId17"/>
    <sheet name="modSubsidiary" sheetId="18" state="veryHidden" r:id="rId18"/>
  </sheets>
  <externalReferences>
    <externalReference r:id="rId21"/>
    <externalReference r:id="rId22"/>
    <externalReference r:id="rId23"/>
  </externalReferences>
  <definedNames>
    <definedName name="activity">'Титульный'!$F$20</definedName>
    <definedName name="activity_zag">'Титульный'!$E$20</definedName>
    <definedName name="ADD_EFFECTIVENESS_RANGE">'tech'!$3:$3</definedName>
    <definedName name="EFF_ADD">'ВО инвестиции'!$29:$29</definedName>
    <definedName name="et_ssilki_1">'tech'!$A$13:$H$13</definedName>
    <definedName name="et_tsdostup_1">'tech'!$A$9:$H$9</definedName>
    <definedName name="fil" localSheetId="11">'[2]Титульный'!$F$15</definedName>
    <definedName name="fil">'Титульный'!$F$15</definedName>
    <definedName name="fil_flag">'Титульный'!$F$11</definedName>
    <definedName name="god" localSheetId="11">'[2]Титульный'!$F$9</definedName>
    <definedName name="god">'Титульный'!$F$9</definedName>
    <definedName name="inn" localSheetId="11">'[2]Титульный'!$F$17</definedName>
    <definedName name="inn">'Титульный'!$F$17</definedName>
    <definedName name="inn_zag">'Титульный'!$E$17</definedName>
    <definedName name="kind_of_activity" localSheetId="11">'[2]TEHSHEET'!$B$19:$B$25</definedName>
    <definedName name="kind_of_activity">'TEHSHEET'!$B$19:$B$21</definedName>
    <definedName name="kpp" localSheetId="11">'[2]Титульный'!$F$18</definedName>
    <definedName name="kpp">'Титульный'!$F$18</definedName>
    <definedName name="kpp_zag">'Титульный'!$E$18</definedName>
    <definedName name="LIST_MR_MO_OKTMO">'REESTR'!$A$2:$C$140</definedName>
    <definedName name="LIST_ORG_VS">'REESTR_ORG'!$A$2:$H$67</definedName>
    <definedName name="logical" localSheetId="11">'[2]TEHSHEET'!$B$3:$B$4</definedName>
    <definedName name="logical">'TEHSHEET'!$B$3:$B$4</definedName>
    <definedName name="mo" localSheetId="11">'[2]Титульный'!$G$23</definedName>
    <definedName name="mo">'Титульный'!$G$23</definedName>
    <definedName name="MO_LIST_10">'REESTR'!$B$43</definedName>
    <definedName name="MO_LIST_11">'REESTR'!$B$44:$B$45</definedName>
    <definedName name="MO_LIST_12">'REESTR'!$B$46:$B$49</definedName>
    <definedName name="MO_LIST_13">'REESTR'!$B$50:$B$51</definedName>
    <definedName name="MO_LIST_14">'REESTR'!$B$52:$B$58</definedName>
    <definedName name="MO_LIST_15">'REESTR'!$B$59:$B$65</definedName>
    <definedName name="MO_LIST_16">'REESTR'!$B$66:$B$69</definedName>
    <definedName name="MO_LIST_17">'REESTR'!$B$70:$B$71</definedName>
    <definedName name="MO_LIST_18">'REESTR'!$B$72:$B$73</definedName>
    <definedName name="MO_LIST_19">'REESTR'!$B$74:$B$75</definedName>
    <definedName name="MO_LIST_2">'REESTR'!$B$2:$B$4</definedName>
    <definedName name="MO_LIST_20">'REESTR'!$B$76:$B$79</definedName>
    <definedName name="MO_LIST_21">'REESTR'!$B$80:$B$85</definedName>
    <definedName name="MO_LIST_22">'REESTR'!$B$86:$B$88</definedName>
    <definedName name="MO_LIST_23">'REESTR'!$B$89:$B$101</definedName>
    <definedName name="MO_LIST_24">'REESTR'!$B$102:$B$107</definedName>
    <definedName name="MO_LIST_25">'REESTR'!$B$108:$B$115</definedName>
    <definedName name="MO_LIST_26">'REESTR'!$B$116:$B$118</definedName>
    <definedName name="MO_LIST_27">'REESTR'!$B$119:$B$129</definedName>
    <definedName name="MO_LIST_28">'REESTR'!$B$130:$B$132</definedName>
    <definedName name="MO_LIST_29">'REESTR'!$B$133:$B$134</definedName>
    <definedName name="MO_LIST_3">'REESTR'!$B$5:$B$16</definedName>
    <definedName name="MO_LIST_30">'REESTR'!$B$135:$B$138</definedName>
    <definedName name="MO_LIST_31">'REESTR'!$B$139:$B$140</definedName>
    <definedName name="MO_LIST_32">'REESTR'!$A$94:$A$96</definedName>
    <definedName name="MO_LIST_33">'REESTR'!$A$97</definedName>
    <definedName name="MO_LIST_34">'REESTR'!$A$98:$A$101</definedName>
    <definedName name="MO_LIST_35">'REESTR'!$A$102</definedName>
    <definedName name="MO_LIST_36">'REESTR'!$A$103:$A$120</definedName>
    <definedName name="MO_LIST_37">'REESTR'!$A$121:$A$122</definedName>
    <definedName name="MO_LIST_38">'REESTR'!$A$123</definedName>
    <definedName name="MO_LIST_39">'REESTR'!$A$124:$A$125</definedName>
    <definedName name="MO_LIST_4">'REESTR'!$B$17:$B$23</definedName>
    <definedName name="MO_LIST_40">'REESTR'!$A$126:$A$127</definedName>
    <definedName name="MO_LIST_41">'REESTR'!$A$128:$A$129</definedName>
    <definedName name="MO_LIST_42">'REESTR'!$A$130:$A$131</definedName>
    <definedName name="MO_LIST_43">'REESTR'!$A$132:$A$134</definedName>
    <definedName name="MO_LIST_44">'REESTR'!$A$135:$A$137</definedName>
    <definedName name="MO_LIST_45">'REESTR'!$A$138:$A$140</definedName>
    <definedName name="MO_LIST_46">'REESTR'!$A$141</definedName>
    <definedName name="MO_LIST_5">'REESTR'!$B$24:$B$30</definedName>
    <definedName name="MO_LIST_6">'REESTR'!$B$31:$B$39</definedName>
    <definedName name="MO_LIST_7">'REESTR'!$B$40</definedName>
    <definedName name="MO_LIST_8">'REESTR'!$B$41</definedName>
    <definedName name="MO_LIST_9">'REESTR'!$B$42</definedName>
    <definedName name="mo_zag">'Титульный'!$E$23</definedName>
    <definedName name="mr">'Титульный'!$G$22</definedName>
    <definedName name="MR_ADD">'ВО инвестиции'!$J:$J</definedName>
    <definedName name="MR_LIST">'REESTR'!$D$2:$D$31</definedName>
    <definedName name="mr_zag">'Титульный'!$E$22</definedName>
    <definedName name="oktmo" localSheetId="11">'[2]Титульный'!$G$24</definedName>
    <definedName name="oktmo">'Титульный'!$G$24</definedName>
    <definedName name="org" localSheetId="11">'[2]Титульный'!$F$13</definedName>
    <definedName name="org">'Титульный'!$F$13</definedName>
    <definedName name="org_zag">'Титульный'!$E$13</definedName>
    <definedName name="p1_rst_1">'[1]Лист2'!$A$1</definedName>
    <definedName name="prd2_range">'[3]TEHSHEET'!$F$3:$F$6</definedName>
    <definedName name="REGION">'TEHSHEET'!$A$1:$A$84</definedName>
    <definedName name="region_name" localSheetId="11">'[2]Титульный'!$E$7</definedName>
    <definedName name="region_name">'Титульный'!$E$7</definedName>
    <definedName name="SCOPE_16_PRT" localSheetId="16">P1_SCOPE_16_PRT,P2_SCOPE_16_PRT</definedName>
    <definedName name="SCOPE_16_PRT" localSheetId="15">P1_SCOPE_16_PRT,P2_SCOPE_16_PRT</definedName>
    <definedName name="SCOPE_16_PRT" localSheetId="17">P1_SCOPE_16_PRT,P2_SCOPE_16_PRT</definedName>
    <definedName name="SCOPE_16_PRT" localSheetId="11">P1_SCOPE_16_PRT,P2_SCOPE_16_PRT</definedName>
    <definedName name="SCOPE_16_PRT" localSheetId="8">P1_SCOPE_16_PRT,P2_SCOPE_16_PRT</definedName>
    <definedName name="SCOPE_16_PRT">P1_SCOPE_16_PRT,P2_SCOPE_16_PRT</definedName>
    <definedName name="SCOPE_PER_PRT" localSheetId="16">P5_SCOPE_PER_PRT,P6_SCOPE_PER_PRT,P7_SCOPE_PER_PRT,P8_SCOPE_PER_PRT</definedName>
    <definedName name="SCOPE_PER_PRT" localSheetId="15">P5_SCOPE_PER_PRT,P6_SCOPE_PER_PRT,P7_SCOPE_PER_PRT,P8_SCOPE_PER_PRT</definedName>
    <definedName name="SCOPE_PER_PRT" localSheetId="17">P5_SCOPE_PER_PRT,P6_SCOPE_PER_PRT,P7_SCOPE_PER_PRT,P8_SCOPE_PER_PRT</definedName>
    <definedName name="SCOPE_PER_PRT" localSheetId="11">P5_SCOPE_PER_PRT,P6_SCOPE_PER_PRT,P7_SCOPE_PER_PRT,P8_SCOPE_PER_PRT</definedName>
    <definedName name="SCOPE_PER_PRT" localSheetId="8">P5_SCOPE_PER_PRT,P6_SCOPE_PER_PRT,P7_SCOPE_PER_PRT,P8_SCOPE_PER_PRT</definedName>
    <definedName name="SCOPE_PER_PRT">P5_SCOPE_PER_PRT,P6_SCOPE_PER_PRT,P7_SCOPE_PER_PRT,P8_SCOPE_PER_PRT</definedName>
    <definedName name="SCOPE_SV_PRT" localSheetId="16">P1_SCOPE_SV_PRT,P2_SCOPE_SV_PRT,P3_SCOPE_SV_PRT</definedName>
    <definedName name="SCOPE_SV_PRT" localSheetId="15">P1_SCOPE_SV_PRT,P2_SCOPE_SV_PRT,P3_SCOPE_SV_PRT</definedName>
    <definedName name="SCOPE_SV_PRT" localSheetId="17">P1_SCOPE_SV_PRT,P2_SCOPE_SV_PRT,P3_SCOPE_SV_PRT</definedName>
    <definedName name="SCOPE_SV_PRT" localSheetId="11">P1_SCOPE_SV_PRT,P2_SCOPE_SV_PRT,P3_SCOPE_SV_PRT</definedName>
    <definedName name="SCOPE_SV_PRT" localSheetId="8">P1_SCOPE_SV_PRT,P2_SCOPE_SV_PRT,P3_SCOPE_SV_PRT</definedName>
    <definedName name="SCOPE_SV_PRT">P1_SCOPE_SV_PRT,P2_SCOPE_SV_PRT,P3_SCOPE_SV_PRT</definedName>
    <definedName name="T2_DiapProt" localSheetId="16">P1_T2_DiapProt,P2_T2_DiapProt</definedName>
    <definedName name="T2_DiapProt" localSheetId="15">P1_T2_DiapProt,P2_T2_DiapProt</definedName>
    <definedName name="T2_DiapProt" localSheetId="17">P1_T2_DiapProt,P2_T2_DiapProt</definedName>
    <definedName name="T2_DiapProt" localSheetId="11">P1_T2_DiapProt,P2_T2_DiapProt</definedName>
    <definedName name="T2_DiapProt" localSheetId="8">P1_T2_DiapProt,P2_T2_DiapProt</definedName>
    <definedName name="T2_DiapProt">P1_T2_DiapProt,P2_T2_DiapProt</definedName>
    <definedName name="T6_Protect" localSheetId="16">P1_T6_Protect,P2_T6_Protect</definedName>
    <definedName name="T6_Protect" localSheetId="15">P1_T6_Protect,P2_T6_Protect</definedName>
    <definedName name="T6_Protect" localSheetId="17">P1_T6_Protect,P2_T6_Protect</definedName>
    <definedName name="T6_Protect" localSheetId="11">P1_T6_Protect,P2_T6_Protect</definedName>
    <definedName name="T6_Protect" localSheetId="8">P1_T6_Protect,P2_T6_Protect</definedName>
    <definedName name="T6_Protect">P1_T6_Protect,P2_T6_Protect</definedName>
    <definedName name="tar_price2">'[2]TEHSHEET'!$B$34:$B$40</definedName>
    <definedName name="version" localSheetId="11">'[2]Инструкция'!$P$2</definedName>
    <definedName name="version">'Инструкция'!$P$2</definedName>
    <definedName name="year_range" localSheetId="11">'[2]TEHSHEET'!$D$3:$D$16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<sst xmlns="http://schemas.openxmlformats.org/spreadsheetml/2006/main" count="1135" uniqueCount="774">
  <si>
    <t>МР</t>
  </si>
  <si>
    <t>МР_ОКТМО</t>
  </si>
  <si>
    <t>МО</t>
  </si>
  <si>
    <t>МО ОКТМО</t>
  </si>
  <si>
    <t>ОРГАНИЗАЦИЯ</t>
  </si>
  <si>
    <t>ИНН</t>
  </si>
  <si>
    <t>КПП</t>
  </si>
  <si>
    <t>ВИД ДЕЯТЕЛЬНОСТИ</t>
  </si>
  <si>
    <t>Ссылки на публикации в других источниках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</si>
  <si>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и информация о порядке выполнения мероприятий, связанных с подключением</t>
  </si>
  <si>
    <t>Содержание пункта</t>
  </si>
  <si>
    <t>Ссылка на материалы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</si>
  <si>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</si>
  <si>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</si>
  <si>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</si>
  <si>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Контакты службы, ответственной за прием и обработку заявок на подключение к системе.</t>
  </si>
  <si>
    <t>4.1</t>
  </si>
  <si>
    <t>Адрес</t>
  </si>
  <si>
    <t>4.2</t>
  </si>
  <si>
    <t>Телефон</t>
  </si>
  <si>
    <t>4.3</t>
  </si>
  <si>
    <t>E-mail</t>
  </si>
  <si>
    <t>4.4</t>
  </si>
  <si>
    <t>Сайт</t>
  </si>
  <si>
    <t>first</t>
  </si>
  <si>
    <t>end</t>
  </si>
  <si>
    <t>Добавить запись</t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</si>
  <si>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</si>
  <si>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</si>
  <si>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</si>
  <si>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</si>
  <si>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et_tsdostup_1</t>
  </si>
  <si>
    <t>Удалить теплоноситель</t>
  </si>
  <si>
    <t>et_ssilki_1</t>
  </si>
  <si>
    <t>Добавить систему водоотведения</t>
  </si>
  <si>
    <t>Источник официального опубликования</t>
  </si>
  <si>
    <t>Информация о ценах (тарифах) на регулируемые товары и услуги и надбавках к этим ценам (тарифам)</t>
  </si>
  <si>
    <t>Значение</t>
  </si>
  <si>
    <t>Информация об инвестиционных программах и отчетах об их реализации</t>
  </si>
  <si>
    <t>Утвержденная надбавка к тарифам регулируемых организаций на водоотведение</t>
  </si>
  <si>
    <t>Утвержденный тариф на подключение создаваемых (реконструируемых) объектов недвижимости к системе водоотведения</t>
  </si>
  <si>
    <t>Утвержденный тариф регулируемых организаций на подключение к системе водоотведения</t>
  </si>
  <si>
    <t>Наличие 2-ставочного тарифа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</si>
  <si>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</si>
  <si>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</si>
  <si>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</si>
  <si>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</si>
  <si>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</si>
  <si>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</si>
  <si>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</si>
  <si>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потребность в финансовых средствах, необходимых для реализации инвестиционной программы (тыс.руб.)</t>
  </si>
  <si>
    <t>отчисления на социальные нужды</t>
  </si>
  <si>
    <t>3.8.1</t>
  </si>
  <si>
    <t>3.8.2</t>
  </si>
  <si>
    <t>3.9.1</t>
  </si>
  <si>
    <t>3.9.2</t>
  </si>
  <si>
    <t>резерв мощности системы водоотведения (тыс.куб м /сутки)</t>
  </si>
  <si>
    <t>тыс. кВт*ч</t>
  </si>
  <si>
    <t>ед.</t>
  </si>
  <si>
    <t>Комментарии</t>
  </si>
  <si>
    <t>Инструкция по заполнению шаблона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</si>
  <si>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</si>
  <si>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</si>
  <si>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</si>
  <si>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</si>
  <si>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</si>
  <si>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</si>
  <si>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</si>
  <si>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</si>
  <si>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Добавить мероприятие</t>
  </si>
  <si>
    <t>инвестиционная программа продолжается в следующих периодах</t>
  </si>
  <si>
    <t>х</t>
  </si>
  <si>
    <t>Утвержденные тарифы на водоотведение, в том числе:</t>
  </si>
  <si>
    <t>расходы на оплату услуг по перекачке и очистке сточных вод другими организациями</t>
  </si>
  <si>
    <t>общепроизводственные (цеховые) расходы</t>
  </si>
  <si>
    <t>вид регулируемой деятельности</t>
  </si>
  <si>
    <t>Реагенты</t>
  </si>
  <si>
    <t>Количество использованного реагента, в т.ч.:</t>
  </si>
  <si>
    <t>тонн</t>
  </si>
  <si>
    <t>хлора (всех видов)</t>
  </si>
  <si>
    <t>алюминия сульфата</t>
  </si>
  <si>
    <t>гипохлорита натрия</t>
  </si>
  <si>
    <t>гипохлорита кальция</t>
  </si>
  <si>
    <t>аммиака</t>
  </si>
  <si>
    <t>активированного угля</t>
  </si>
  <si>
    <t>коагулянтов и флокулянтов</t>
  </si>
  <si>
    <t>прочих</t>
  </si>
  <si>
    <t>чел</t>
  </si>
  <si>
    <t>валовая прибыль от продажи товаров и услуг по регулируемому виду деятельности</t>
  </si>
  <si>
    <t>отчисления на соц. нужды от заработной платы ремонтного персонала</t>
  </si>
  <si>
    <t>численность ремонтного персонала на конец отчетного периода</t>
  </si>
  <si>
    <t>среднемесячная оплата труда рабочего 1 разряда</t>
  </si>
  <si>
    <t>заработная плата ремонтного персонала</t>
  </si>
  <si>
    <t>капитальный ремонт основных средств</t>
  </si>
  <si>
    <t>изменение стоимости основных фондов, в том числе за счет ввода (вывода) из эксплуатации</t>
  </si>
  <si>
    <t>тыс.куб.м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</si>
  <si>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</si>
  <si>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</si>
  <si>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</si>
  <si>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самотечных канализационных сетей (в однотрубном исчислении)</t>
  </si>
  <si>
    <t>протяженность напорных канализационных сетей (в однотрубном исчислении)</t>
  </si>
  <si>
    <t>количество насосных станций</t>
  </si>
  <si>
    <t>количество очистных сооружений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</si>
  <si>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</si>
  <si>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использовано средств за II квартал: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</si>
  <si>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</si>
  <si>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</si>
  <si>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</si>
  <si>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</si>
  <si>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использовано средств за I квартал: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</si>
  <si>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</si>
  <si>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</si>
  <si>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</si>
  <si>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</si>
  <si>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</si>
  <si>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</si>
  <si>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</si>
  <si>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Примечание</t>
  </si>
  <si>
    <t>Население:</t>
  </si>
  <si>
    <t>руб./куб. м</t>
  </si>
  <si>
    <t>тыс. руб. в месяц/ куб. м/ч</t>
  </si>
  <si>
    <t>Бюджетные потребители:</t>
  </si>
  <si>
    <t>Прочие потребители:</t>
  </si>
  <si>
    <t>руб./куб. м/час</t>
  </si>
  <si>
    <t>Утвержденная надбавка к ценам (тарифам) на водоотведение для потребителей, в том числе:</t>
  </si>
  <si>
    <t>Утвержденная надбавка к ценам (тарифам) на водоотведение для населения</t>
  </si>
  <si>
    <t>Утвержденная надбавка к ценам (тарифам) на водоотведение для прочих потребителей</t>
  </si>
  <si>
    <t>себестоимость производимых товаров (оказываемых услуг) по регулируемому виду деятельности (тыс. рублей), включающей:</t>
  </si>
  <si>
    <t>Ремонт и техническое обслуживание основных средств, в том числе:</t>
  </si>
  <si>
    <t>3.2.2</t>
  </si>
  <si>
    <t>3.3.1.2</t>
  </si>
  <si>
    <t>3.3.1.6</t>
  </si>
  <si>
    <t>3.3.1.1</t>
  </si>
  <si>
    <t>3.3.1.3</t>
  </si>
  <si>
    <t>3.3.1.4</t>
  </si>
  <si>
    <t>3.3.1.5</t>
  </si>
  <si>
    <t>3.3.1.8</t>
  </si>
  <si>
    <t>3.3.1.7</t>
  </si>
  <si>
    <t>3.10.1</t>
  </si>
  <si>
    <t>3.10.2</t>
  </si>
  <si>
    <t>3.10.3</t>
  </si>
  <si>
    <t>3.10.4</t>
  </si>
  <si>
    <t>3.10.5</t>
  </si>
  <si>
    <t>Утвержденная надбавка к ценам (тарифам) на водоотведение для бюджетных потребителей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</si>
  <si>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</si>
  <si>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</si>
  <si>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</si>
  <si>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</si>
  <si>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3.4</t>
  </si>
  <si>
    <t>3.5</t>
  </si>
  <si>
    <t>3.6</t>
  </si>
  <si>
    <t>3.7</t>
  </si>
  <si>
    <t>3.8</t>
  </si>
  <si>
    <t>3.9</t>
  </si>
  <si>
    <t>3.10</t>
  </si>
  <si>
    <t>3.11</t>
  </si>
  <si>
    <t>Лист</t>
  </si>
  <si>
    <t>Заголовок листа</t>
  </si>
  <si>
    <t>Перейти на лист</t>
  </si>
  <si>
    <t>Список листов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</si>
  <si>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</si>
  <si>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отчисления на социальные нужды основного производственного персонала</t>
  </si>
  <si>
    <t>общехозяйственные (управленческие) расходы</t>
  </si>
  <si>
    <t>аренда имущества, используемого в технологическом процессе</t>
  </si>
  <si>
    <t>расходы на оплату труда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</si>
  <si>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</si>
  <si>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амортизацию основных производственных средств</t>
  </si>
  <si>
    <t>3.2.1</t>
  </si>
  <si>
    <t>тыс.руб.</t>
  </si>
  <si>
    <t>x</t>
  </si>
  <si>
    <t>выручка от регулируемой деятельности</t>
  </si>
  <si>
    <t>руб.</t>
  </si>
  <si>
    <t>объем приобретенной электрической энергии</t>
  </si>
  <si>
    <t>средневзвешенная стоимости 1 кВт*ч</t>
  </si>
  <si>
    <t>км</t>
  </si>
  <si>
    <t>среднесписочная численность основного производственного персонала</t>
  </si>
  <si>
    <t>использовано средств за III квартал:</t>
  </si>
  <si>
    <t>использовано средств за IV квартал:</t>
  </si>
  <si>
    <t>1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</si>
  <si>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</si>
  <si>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</si>
  <si>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</si>
  <si>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</si>
  <si>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</si>
  <si>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</si>
  <si>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</si>
  <si>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</si>
  <si>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</si>
  <si>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</si>
  <si>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</si>
  <si>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</si>
  <si>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</si>
  <si>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</si>
  <si>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</si>
  <si>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</si>
  <si>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</si>
  <si>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</si>
  <si>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</si>
  <si>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</si>
  <si>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</si>
  <si>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</si>
  <si>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</si>
  <si>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</si>
  <si>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</si>
  <si>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</si>
  <si>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</si>
  <si>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</si>
  <si>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</si>
  <si>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</si>
  <si>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</si>
  <si>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</si>
  <si>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</si>
  <si>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</si>
  <si>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</si>
  <si>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</si>
  <si>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</si>
  <si>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</si>
  <si>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</si>
  <si>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</si>
  <si>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</si>
  <si>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</si>
  <si>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</si>
  <si>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</si>
  <si>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19</t>
  </si>
  <si>
    <t>одноставочный</t>
  </si>
  <si>
    <t>двухставочный:</t>
  </si>
  <si>
    <t>ставка платы за содержание системы водоотведения</t>
  </si>
  <si>
    <t>ставка платы за водоотведение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</si>
  <si>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</si>
  <si>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</si>
  <si>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</si>
  <si>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</si>
  <si>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</si>
  <si>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</si>
  <si>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</si>
  <si>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</si>
  <si>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</si>
  <si>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</si>
  <si>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</si>
  <si>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</si>
  <si>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</si>
  <si>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</si>
  <si>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</si>
  <si>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</si>
  <si>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</si>
  <si>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</si>
  <si>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</si>
  <si>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</si>
  <si>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Единица измерения</t>
  </si>
  <si>
    <t>3.1</t>
  </si>
  <si>
    <t>3.2</t>
  </si>
  <si>
    <t>Показатели подлежащие раскрытию в сфере водоотведения и (или) очистки сточных вод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</si>
  <si>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t>
  </si>
  <si>
    <t>Удалить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</si>
  <si>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</si>
  <si>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</si>
  <si>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</si>
  <si>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</si>
  <si>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</si>
  <si>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</si>
  <si>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</si>
  <si>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</si>
  <si>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</si>
  <si>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</si>
  <si>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</si>
  <si>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</si>
  <si>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</si>
  <si>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</si>
  <si>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</si>
  <si>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</si>
  <si>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</si>
  <si>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</si>
  <si>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</si>
  <si>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</si>
  <si>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</si>
  <si>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</si>
  <si>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</si>
  <si>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</si>
  <si>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</si>
  <si>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</si>
  <si>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</si>
  <si>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</si>
  <si>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</si>
  <si>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</si>
  <si>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</si>
  <si>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</si>
  <si>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</si>
  <si>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</si>
  <si>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</si>
  <si>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</si>
  <si>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</si>
  <si>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</si>
  <si>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</si>
  <si>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</si>
  <si>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</si>
  <si>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</si>
  <si>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</si>
  <si>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</si>
  <si>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</si>
  <si>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</si>
  <si>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</si>
  <si>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</si>
  <si>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</si>
  <si>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</si>
  <si>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</si>
  <si>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</si>
  <si>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</si>
  <si>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снижения % утечек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</si>
  <si>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</si>
  <si>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</si>
  <si>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</si>
  <si>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</si>
  <si>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</si>
  <si>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ВО цены</t>
  </si>
  <si>
    <t>ВО характеристики</t>
  </si>
  <si>
    <t>ВО инвестиции</t>
  </si>
  <si>
    <t>ВО доступ</t>
  </si>
  <si>
    <t>ВО показатели</t>
  </si>
  <si>
    <t>Субъект РФ</t>
  </si>
  <si>
    <t>Удалить мероприятие</t>
  </si>
  <si>
    <t>Справочно: количество выданных техусловий на подключение</t>
  </si>
  <si>
    <t>бюджет муниципального образования (тыс. руб.)</t>
  </si>
  <si>
    <t>18</t>
  </si>
  <si>
    <t>средства внебюджетных фондов (тыс. руб.)</t>
  </si>
  <si>
    <t>прочие средства (тыс. руб.)</t>
  </si>
  <si>
    <t>20</t>
  </si>
  <si>
    <t>амортизация (тыс.руб.)</t>
  </si>
  <si>
    <t>21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</si>
  <si>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</si>
  <si>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</si>
  <si>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</si>
  <si>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</si>
  <si>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</si>
  <si>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</si>
  <si>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</si>
  <si>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</si>
  <si>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</si>
  <si>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</si>
  <si>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</si>
  <si>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</si>
  <si>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</si>
  <si>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</si>
  <si>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</si>
  <si>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показатель аварийности на канализационных сетях (количество засоров для самотечных сетей (единиц на км))</t>
  </si>
  <si>
    <t>общее количество проведенных проб на сбросе очищенных (частично очищенных) сточных вод по следующим показателям: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</si>
  <si>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</si>
  <si>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2.1</t>
  </si>
  <si>
    <t>2.2</t>
  </si>
  <si>
    <t>2.3</t>
  </si>
  <si>
    <t>2.4</t>
  </si>
  <si>
    <t>2.5</t>
  </si>
  <si>
    <t>2.6</t>
  </si>
  <si>
    <t>2.7</t>
  </si>
  <si>
    <t>3</t>
  </si>
  <si>
    <t>взвешенные вещества</t>
  </si>
  <si>
    <t>БПК</t>
  </si>
  <si>
    <t>аммоний-ион</t>
  </si>
  <si>
    <t>нитрит-анион</t>
  </si>
  <si>
    <t>фосфаты (по Р)</t>
  </si>
  <si>
    <t>нефтепродукты</t>
  </si>
  <si>
    <t>микробиология</t>
  </si>
  <si>
    <t>эффективность реализации инвестиционной программы:</t>
  </si>
  <si>
    <t>Добавить показатель эффективности</t>
  </si>
  <si>
    <t>запланировано средств за I квартал:</t>
  </si>
  <si>
    <t>запланировано средств за II квартал:</t>
  </si>
  <si>
    <t>запланировано средств за III квартал:</t>
  </si>
  <si>
    <t>запланировано средств за IV квартал:</t>
  </si>
  <si>
    <t>15</t>
  </si>
  <si>
    <t>16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</si>
  <si>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</si>
  <si>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</si>
  <si>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</si>
  <si>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</si>
  <si>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</si>
  <si>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</si>
  <si>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</si>
  <si>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17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</si>
  <si>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</si>
  <si>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</si>
  <si>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</si>
  <si>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</si>
  <si>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</si>
  <si>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</si>
  <si>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</si>
  <si>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</si>
  <si>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Введите название мероприятия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</si>
  <si>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</si>
  <si>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</si>
  <si>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</si>
  <si>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</si>
  <si>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</si>
  <si>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</si>
  <si>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</si>
  <si>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</si>
  <si>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</si>
  <si>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</si>
  <si>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</si>
  <si>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</si>
  <si>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</si>
  <si>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</si>
  <si>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</si>
  <si>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</si>
  <si>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</si>
  <si>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</si>
  <si>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</si>
  <si>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</si>
  <si>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</si>
  <si>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</si>
  <si>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</si>
  <si>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</si>
  <si>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</si>
  <si>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</si>
  <si>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Нижегородская область</t>
  </si>
  <si>
    <t>Почтовый адрес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</si>
  <si>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</si>
  <si>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</si>
  <si>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</si>
  <si>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</si>
  <si>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</si>
  <si>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</si>
  <si>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</si>
  <si>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</si>
  <si>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</si>
  <si>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</si>
  <si>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</si>
  <si>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</si>
  <si>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Ссылки на публикации</t>
  </si>
  <si>
    <t>1.1</t>
  </si>
  <si>
    <t>1.1.1</t>
  </si>
  <si>
    <t>1.1.2</t>
  </si>
  <si>
    <t>1.1.2.1</t>
  </si>
  <si>
    <t>1.1.2.2</t>
  </si>
  <si>
    <t>1.2</t>
  </si>
  <si>
    <t>1.2.1</t>
  </si>
  <si>
    <t>1.2.2</t>
  </si>
  <si>
    <t>1.2.2.1</t>
  </si>
  <si>
    <t>1.2.2.2</t>
  </si>
  <si>
    <t>1.3</t>
  </si>
  <si>
    <t>1.3.1</t>
  </si>
  <si>
    <t>1.3.2</t>
  </si>
  <si>
    <t>1.3.2.1</t>
  </si>
  <si>
    <t>1.3.2.2</t>
  </si>
  <si>
    <t>Алнашский муниципальный район</t>
  </si>
  <si>
    <t>94602000</t>
  </si>
  <si>
    <t>Алнашское</t>
  </si>
  <si>
    <t>180101001</t>
  </si>
  <si>
    <t>Асановское</t>
  </si>
  <si>
    <t>94602430</t>
  </si>
  <si>
    <t>Балезинский муниципальный район</t>
  </si>
  <si>
    <t>94604000</t>
  </si>
  <si>
    <t>Андрейшурское</t>
  </si>
  <si>
    <t>94604405</t>
  </si>
  <si>
    <t>Балезинское</t>
  </si>
  <si>
    <t>94604151</t>
  </si>
  <si>
    <t>Верх-Люкинское</t>
  </si>
  <si>
    <t>94604415</t>
  </si>
  <si>
    <t>Воегуртское</t>
  </si>
  <si>
    <t>94604420</t>
  </si>
  <si>
    <t>Исаковское</t>
  </si>
  <si>
    <t>94604422</t>
  </si>
  <si>
    <t>Карсовайское</t>
  </si>
  <si>
    <t>94604425</t>
  </si>
  <si>
    <t>Кожильское</t>
  </si>
  <si>
    <t>94604435</t>
  </si>
  <si>
    <t>Люкское</t>
  </si>
  <si>
    <t>94604445</t>
  </si>
  <si>
    <t>Сергинское</t>
  </si>
  <si>
    <t>94604455</t>
  </si>
  <si>
    <t>Эркешевское</t>
  </si>
  <si>
    <t>94604450</t>
  </si>
  <si>
    <t>Юндинское</t>
  </si>
  <si>
    <t>94604470</t>
  </si>
  <si>
    <t>Вавожский муниципальный район</t>
  </si>
  <si>
    <t>94606000</t>
  </si>
  <si>
    <t>Вавожское</t>
  </si>
  <si>
    <t>94606433</t>
  </si>
  <si>
    <t>Водзимоньинское</t>
  </si>
  <si>
    <t>94606444</t>
  </si>
  <si>
    <t>Гурезь-Пудгинское</t>
  </si>
  <si>
    <t>94606466</t>
  </si>
  <si>
    <t>Зямбайгуртское</t>
  </si>
  <si>
    <t>94606470</t>
  </si>
  <si>
    <t>Какможское</t>
  </si>
  <si>
    <t>94606477</t>
  </si>
  <si>
    <t>Нюрдор-Котьинское</t>
  </si>
  <si>
    <t>94606480</t>
  </si>
  <si>
    <t>Воткинский муниципальный район</t>
  </si>
  <si>
    <t>94608000</t>
  </si>
  <si>
    <t>Большикиварское</t>
  </si>
  <si>
    <t>94608410</t>
  </si>
  <si>
    <t>Июльское</t>
  </si>
  <si>
    <t>94608425</t>
  </si>
  <si>
    <t>Кварсинское</t>
  </si>
  <si>
    <t>94608435</t>
  </si>
  <si>
    <t>Кукуевское</t>
  </si>
  <si>
    <t>94608437</t>
  </si>
  <si>
    <t>Нововолковское</t>
  </si>
  <si>
    <t>94608154</t>
  </si>
  <si>
    <t>Перевозинское</t>
  </si>
  <si>
    <t>94608445</t>
  </si>
  <si>
    <t>Глазовский муниципальный район</t>
  </si>
  <si>
    <t>94610000</t>
  </si>
  <si>
    <t>Верхнебогатырское</t>
  </si>
  <si>
    <t>94610410</t>
  </si>
  <si>
    <t>Гулековское</t>
  </si>
  <si>
    <t>94610415</t>
  </si>
  <si>
    <t>Качкашурское</t>
  </si>
  <si>
    <t>94610430</t>
  </si>
  <si>
    <t>94610435</t>
  </si>
  <si>
    <t>Куреговское</t>
  </si>
  <si>
    <t>94610442</t>
  </si>
  <si>
    <t>Октябрьское</t>
  </si>
  <si>
    <t>94610448</t>
  </si>
  <si>
    <t>Парзинское</t>
  </si>
  <si>
    <t>94610450</t>
  </si>
  <si>
    <t>Штанигуртское</t>
  </si>
  <si>
    <t>94610460</t>
  </si>
  <si>
    <t>Город Воткинск</t>
  </si>
  <si>
    <t>94710000</t>
  </si>
  <si>
    <t>Город Глазов</t>
  </si>
  <si>
    <t>94720000</t>
  </si>
  <si>
    <t>Город Ижевск</t>
  </si>
  <si>
    <t>94701000</t>
  </si>
  <si>
    <t>Город Можга</t>
  </si>
  <si>
    <t>94730000</t>
  </si>
  <si>
    <t>Город Сарапул</t>
  </si>
  <si>
    <t>94640000</t>
  </si>
  <si>
    <t>94740000</t>
  </si>
  <si>
    <t>Граховский муниципальный район</t>
  </si>
  <si>
    <t>94612000</t>
  </si>
  <si>
    <t>Верхнеигринское</t>
  </si>
  <si>
    <t>94612411</t>
  </si>
  <si>
    <t>Граховское</t>
  </si>
  <si>
    <t>94612422</t>
  </si>
  <si>
    <t>Парымозареченское</t>
  </si>
  <si>
    <t>94612447</t>
  </si>
  <si>
    <t>Дебесский муниципальный район</t>
  </si>
  <si>
    <t>94614000</t>
  </si>
  <si>
    <t>Дебесское</t>
  </si>
  <si>
    <t>94614415</t>
  </si>
  <si>
    <t>Завьяловский муниципальный район</t>
  </si>
  <si>
    <t>94616000</t>
  </si>
  <si>
    <t>Вараксинское</t>
  </si>
  <si>
    <t>94616407</t>
  </si>
  <si>
    <t>Завьяловское</t>
  </si>
  <si>
    <t>94616415</t>
  </si>
  <si>
    <t>Италмасовское</t>
  </si>
  <si>
    <t>94616417</t>
  </si>
  <si>
    <t>Кияикское</t>
  </si>
  <si>
    <t>94616428</t>
  </si>
  <si>
    <t>Хохряковское</t>
  </si>
  <si>
    <t>94616447</t>
  </si>
  <si>
    <t>Якшурское</t>
  </si>
  <si>
    <t>94616465</t>
  </si>
  <si>
    <t>Игринский муниципальный район</t>
  </si>
  <si>
    <t>94618000</t>
  </si>
  <si>
    <t>Беляевское</t>
  </si>
  <si>
    <t>94618445</t>
  </si>
  <si>
    <t>Игринское</t>
  </si>
  <si>
    <t>94618415</t>
  </si>
  <si>
    <t>Кабачигуртское</t>
  </si>
  <si>
    <t>94618420</t>
  </si>
  <si>
    <t>Лозо-Люкское</t>
  </si>
  <si>
    <t>94618425</t>
  </si>
  <si>
    <t>Мужберское</t>
  </si>
  <si>
    <t>94618435</t>
  </si>
  <si>
    <t>Факельское</t>
  </si>
  <si>
    <t>94618453</t>
  </si>
  <si>
    <t>Камбарский муниципальный район</t>
  </si>
  <si>
    <t>94620000</t>
  </si>
  <si>
    <t>Борковское</t>
  </si>
  <si>
    <t>94620408</t>
  </si>
  <si>
    <t>Камбарское</t>
  </si>
  <si>
    <t>94620101</t>
  </si>
  <si>
    <t>Камское</t>
  </si>
  <si>
    <t>94620420</t>
  </si>
  <si>
    <t>Каракулинский муниципальный район</t>
  </si>
  <si>
    <t>94622000</t>
  </si>
  <si>
    <t>Каракулинское</t>
  </si>
  <si>
    <t>94622455</t>
  </si>
  <si>
    <t>Кезский муниципальный район</t>
  </si>
  <si>
    <t>94624000</t>
  </si>
  <si>
    <t>Кезское</t>
  </si>
  <si>
    <t>94624426</t>
  </si>
  <si>
    <t>Кизнерский муниципальный район</t>
  </si>
  <si>
    <t>94626000</t>
  </si>
  <si>
    <t>Кизнерское</t>
  </si>
  <si>
    <t>94626435</t>
  </si>
  <si>
    <t>Киясовский муниципальный район</t>
  </si>
  <si>
    <t>94628000</t>
  </si>
  <si>
    <t>Ермолаевское</t>
  </si>
  <si>
    <t>94628411</t>
  </si>
  <si>
    <t>Киясовское</t>
  </si>
  <si>
    <t>94628444</t>
  </si>
  <si>
    <t>Подгорновское</t>
  </si>
  <si>
    <t>94628488</t>
  </si>
  <si>
    <t>Красногорский муниципальный район</t>
  </si>
  <si>
    <t>94630000</t>
  </si>
  <si>
    <t>Васильевское</t>
  </si>
  <si>
    <t>94630433</t>
  </si>
  <si>
    <t>Красногорское</t>
  </si>
  <si>
    <t>94630466</t>
  </si>
  <si>
    <t>Курьинское</t>
  </si>
  <si>
    <t>94630477</t>
  </si>
  <si>
    <t>Прохоровское</t>
  </si>
  <si>
    <t>94630488</t>
  </si>
  <si>
    <t>Селеговское</t>
  </si>
  <si>
    <t>94630422</t>
  </si>
  <si>
    <t>Малопургинский муниципальный район</t>
  </si>
  <si>
    <t>94633000</t>
  </si>
  <si>
    <t>Малопургинское</t>
  </si>
  <si>
    <t>94633450</t>
  </si>
  <si>
    <t>Пугачевское</t>
  </si>
  <si>
    <t>94633477</t>
  </si>
  <si>
    <t>Можгинский муниципальный район</t>
  </si>
  <si>
    <t>94635000</t>
  </si>
  <si>
    <t>Александровское</t>
  </si>
  <si>
    <t>94635403</t>
  </si>
  <si>
    <t>Большепудгинское</t>
  </si>
  <si>
    <t>94635410</t>
  </si>
  <si>
    <t>Большесибинское</t>
  </si>
  <si>
    <t>94635412</t>
  </si>
  <si>
    <t>Большеучинское</t>
  </si>
  <si>
    <t>94635415</t>
  </si>
  <si>
    <t>Верхнеюринское</t>
  </si>
  <si>
    <t>94635417</t>
  </si>
  <si>
    <t>Кватчинское</t>
  </si>
  <si>
    <t>94635420</t>
  </si>
  <si>
    <t>Люгинское</t>
  </si>
  <si>
    <t>94635422</t>
  </si>
  <si>
    <t>Мельниковское</t>
  </si>
  <si>
    <t>94635430</t>
  </si>
  <si>
    <t>Пазяльское</t>
  </si>
  <si>
    <t>94635449</t>
  </si>
  <si>
    <t>Пычасское</t>
  </si>
  <si>
    <t>94635451</t>
  </si>
  <si>
    <t>Старокаксинское</t>
  </si>
  <si>
    <t>94635455</t>
  </si>
  <si>
    <t>Сюгаильское</t>
  </si>
  <si>
    <t>94635460</t>
  </si>
  <si>
    <t>Сарапульский муниципальный район</t>
  </si>
  <si>
    <t>94637000</t>
  </si>
  <si>
    <t>Кигбаевское</t>
  </si>
  <si>
    <t>94637415</t>
  </si>
  <si>
    <t>Нечкинское</t>
  </si>
  <si>
    <t>94637430</t>
  </si>
  <si>
    <t>Сигаевское</t>
  </si>
  <si>
    <t>94637435</t>
  </si>
  <si>
    <t>Тарасовское</t>
  </si>
  <si>
    <t>94637440</t>
  </si>
  <si>
    <t>Уральское</t>
  </si>
  <si>
    <t>94637445</t>
  </si>
  <si>
    <t>Селтинский муниципальный район</t>
  </si>
  <si>
    <t>94639000</t>
  </si>
  <si>
    <t>Валамазское</t>
  </si>
  <si>
    <t>94639411</t>
  </si>
  <si>
    <t>Кильмезское</t>
  </si>
  <si>
    <t>94693420</t>
  </si>
  <si>
    <t>Копкинское</t>
  </si>
  <si>
    <t>94639433</t>
  </si>
  <si>
    <t>Новомоньинское</t>
  </si>
  <si>
    <t>94639444</t>
  </si>
  <si>
    <t>Селтинское</t>
  </si>
  <si>
    <t>94639455</t>
  </si>
  <si>
    <t>Узинское</t>
  </si>
  <si>
    <t>94639466</t>
  </si>
  <si>
    <t>Халдинское</t>
  </si>
  <si>
    <t>94639477</t>
  </si>
  <si>
    <t>Сюмсинский муниципальный район</t>
  </si>
  <si>
    <t>94641000</t>
  </si>
  <si>
    <t>Орловское</t>
  </si>
  <si>
    <t>94641455</t>
  </si>
  <si>
    <t>Сюмсинское</t>
  </si>
  <si>
    <t>94641488</t>
  </si>
  <si>
    <t>Увинский муниципальный район</t>
  </si>
  <si>
    <t>94644000</t>
  </si>
  <si>
    <t>Булайское</t>
  </si>
  <si>
    <t>94644455</t>
  </si>
  <si>
    <t>Жужгесское</t>
  </si>
  <si>
    <t>94644403</t>
  </si>
  <si>
    <t>Кулябинское</t>
  </si>
  <si>
    <t>94644420</t>
  </si>
  <si>
    <t>Кыйлудское</t>
  </si>
  <si>
    <t>94644425</t>
  </si>
  <si>
    <t>Мушковайское</t>
  </si>
  <si>
    <t>94644435</t>
  </si>
  <si>
    <t>Новомултанское</t>
  </si>
  <si>
    <t>94644428</t>
  </si>
  <si>
    <t>Петропавловское</t>
  </si>
  <si>
    <t>94644445</t>
  </si>
  <si>
    <t>Увинское</t>
  </si>
  <si>
    <t>94644466</t>
  </si>
  <si>
    <t>Удгучинское</t>
  </si>
  <si>
    <t>94644470</t>
  </si>
  <si>
    <t>Чеканское</t>
  </si>
  <si>
    <t>94644480</t>
  </si>
  <si>
    <t>Шарканский муниципальный район</t>
  </si>
  <si>
    <t>94646000</t>
  </si>
  <si>
    <t>Ляльшурское</t>
  </si>
  <si>
    <t>94646427</t>
  </si>
  <si>
    <t>Шарканское</t>
  </si>
  <si>
    <t>94646460</t>
  </si>
  <si>
    <t>Юкаменский муниципальный район</t>
  </si>
  <si>
    <t>94648000</t>
  </si>
  <si>
    <t>Юкаменское</t>
  </si>
  <si>
    <t>94648477</t>
  </si>
  <si>
    <t>Якшур-Бодьинский муниципальный район</t>
  </si>
  <si>
    <t>94650000</t>
  </si>
  <si>
    <t>Селычинское</t>
  </si>
  <si>
    <t>94650438</t>
  </si>
  <si>
    <t>Чуровское</t>
  </si>
  <si>
    <t>94650447</t>
  </si>
  <si>
    <t>Якшур-Бодьинское</t>
  </si>
  <si>
    <t>94650450</t>
  </si>
  <si>
    <t>Ярский муниципальный район</t>
  </si>
  <si>
    <t>94652000</t>
  </si>
  <si>
    <t>Ярское</t>
  </si>
  <si>
    <t>94652151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</si>
  <si>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</si>
  <si>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</si>
  <si>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</si>
  <si>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</si>
  <si>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</si>
  <si>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</si>
  <si>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</si>
  <si>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</si>
  <si>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</si>
  <si>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</si>
  <si>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</si>
  <si>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</si>
  <si>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</si>
  <si>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</si>
  <si>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</si>
  <si>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</si>
  <si>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</si>
  <si>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</si>
  <si>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</si>
  <si>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</si>
  <si>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</si>
  <si>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</si>
  <si>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</si>
  <si>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</si>
  <si>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</si>
  <si>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</si>
  <si>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</si>
  <si>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</si>
  <si>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</si>
  <si>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</si>
  <si>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</si>
  <si>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</si>
  <si>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</si>
  <si>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</si>
  <si>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</si>
  <si>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Муниципальное унитарное предприятие г.Ижевска "Ижводоканал"</t>
  </si>
  <si>
    <t>1826000408</t>
  </si>
  <si>
    <t>183401001</t>
  </si>
  <si>
    <t>Нет</t>
  </si>
  <si>
    <t>426039,г.Ижевск, Воткинское шоссе, 13 км,204</t>
  </si>
  <si>
    <t>426039,г.Ижевск, Воткинское шоссе, 13 км,205</t>
  </si>
  <si>
    <t>Зиятдинов Марат Фанилевич</t>
  </si>
  <si>
    <t>Арсланова Разиля Хуснетдиновна</t>
  </si>
  <si>
    <t>Единица измерения  руб/м3/сутки</t>
  </si>
  <si>
    <t>В статье "Ремонт и ТО" включены аварийно- восстановительные работы</t>
  </si>
  <si>
    <t>Модернизация оборудования здания решеток на очистных сооружениях канализации</t>
  </si>
  <si>
    <t>Модернизация системы аэрации аэротенка (5 секций) на очистных сооружениях канализации</t>
  </si>
  <si>
    <t>Модернизация загрузки фильтров- биореакторов в блоке доочистки на очистных сооружений</t>
  </si>
  <si>
    <t>Строительство площадки для складирования сухого осадка  очистных сооружений канализации</t>
  </si>
  <si>
    <t>Инвестиционная программа МУП г.Ижевска "Ижводоканал" на 2010-2012 годы.</t>
  </si>
  <si>
    <t>Повышение надежности работы систем водоснабжения и водоотведения;обеспечение качества очищенных сточных вод в соответствии с требованиями ФЗ № 7-ФЗ от 10.01.2002 г. "Об охране окружающей среды"</t>
  </si>
  <si>
    <t>ФАКТ</t>
  </si>
  <si>
    <t>IV квартал</t>
  </si>
  <si>
    <t>от 18.12.2009 №521</t>
  </si>
  <si>
    <t>Распоряжение Администрации г. Ижевска</t>
  </si>
  <si>
    <t>"Известия УР "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</si>
</sst>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7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b/>
      <sz val="9"/>
      <color indexed="8"/>
      <name val="Tahoma"/>
      <family val="2"/>
    </font>
    <font>
      <b/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5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60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60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60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60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60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60" fillId="1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60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60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60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60" fillId="2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60" fillId="2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60" fillId="2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61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61" fillId="2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61" fillId="3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61" fillId="3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1" fillId="3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61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21" fillId="3" borderId="0" applyNumberFormat="0" applyBorder="0" applyAlignment="0" applyProtection="0"/>
    <xf numFmtId="0" fontId="13" fillId="38" borderId="2" applyNumberFormat="0" applyAlignment="0" applyProtection="0"/>
    <xf numFmtId="0" fontId="18" fillId="39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4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41" borderId="8" applyNumberFormat="0" applyFont="0" applyAlignment="0" applyProtection="0"/>
    <xf numFmtId="0" fontId="12" fillId="38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61" fillId="42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61" fillId="43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61" fillId="44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61" fillId="4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1" fillId="4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61" fillId="4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173" fontId="0" fillId="0" borderId="11">
      <alignment/>
      <protection locked="0"/>
    </xf>
    <xf numFmtId="0" fontId="62" fillId="48" borderId="1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63" fillId="49" borderId="13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64" fillId="49" borderId="1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65" fillId="0" borderId="1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66" fillId="0" borderId="1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67" fillId="0" borderId="1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6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7" applyBorder="0">
      <alignment horizontal="center" vertical="center" wrapText="1"/>
      <protection/>
    </xf>
    <xf numFmtId="173" fontId="45" fillId="6" borderId="11">
      <alignment/>
      <protection/>
    </xf>
    <xf numFmtId="4" fontId="40" fillId="40" borderId="18" applyBorder="0">
      <alignment horizontal="right"/>
      <protection/>
    </xf>
    <xf numFmtId="0" fontId="68" fillId="0" borderId="19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69" fillId="50" borderId="20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8">
      <alignment wrapText="1"/>
      <protection/>
    </xf>
    <xf numFmtId="0" fontId="7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1" fillId="51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72" fillId="5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40" borderId="21" applyNumberFormat="0" applyBorder="0" applyAlignment="0">
      <protection locked="0"/>
    </xf>
    <xf numFmtId="0" fontId="7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4" fillId="0" borderId="23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7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6" fillId="5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400">
    <xf numFmtId="0" fontId="0" fillId="0" borderId="0" xfId="0" applyAlignment="1">
      <alignment/>
    </xf>
    <xf numFmtId="49" fontId="40" fillId="0" borderId="0" xfId="456" applyFont="1" applyAlignment="1" applyProtection="1">
      <alignment vertical="center" wrapText="1"/>
      <protection/>
    </xf>
    <xf numFmtId="49" fontId="50" fillId="0" borderId="0" xfId="341" applyNumberFormat="1" applyFont="1" applyAlignment="1" applyProtection="1">
      <alignment horizontal="center" vertical="center"/>
      <protection/>
    </xf>
    <xf numFmtId="49" fontId="40" fillId="0" borderId="0" xfId="456" applyFont="1" applyAlignment="1" applyProtection="1">
      <alignment horizontal="center" vertical="center" wrapText="1"/>
      <protection/>
    </xf>
    <xf numFmtId="49" fontId="40" fillId="0" borderId="0" xfId="456" applyFont="1" applyAlignment="1" applyProtection="1">
      <alignment vertical="top" wrapText="1"/>
      <protection/>
    </xf>
    <xf numFmtId="49" fontId="40" fillId="0" borderId="0" xfId="456" applyFont="1" applyProtection="1">
      <alignment vertical="top"/>
      <protection/>
    </xf>
    <xf numFmtId="49" fontId="40" fillId="55" borderId="0" xfId="456" applyFont="1" applyFill="1" applyProtection="1">
      <alignment vertical="top"/>
      <protection/>
    </xf>
    <xf numFmtId="0" fontId="40" fillId="0" borderId="18" xfId="461" applyFont="1" applyBorder="1" applyAlignment="1" applyProtection="1">
      <alignment horizontal="center"/>
      <protection/>
    </xf>
    <xf numFmtId="49" fontId="51" fillId="0" borderId="0" xfId="456" applyFont="1" applyAlignment="1" applyProtection="1">
      <alignment vertical="center"/>
      <protection/>
    </xf>
    <xf numFmtId="0" fontId="51" fillId="0" borderId="0" xfId="457" applyFont="1" applyFill="1" applyAlignment="1" applyProtection="1">
      <alignment vertical="center" wrapText="1"/>
      <protection/>
    </xf>
    <xf numFmtId="0" fontId="51" fillId="0" borderId="0" xfId="457" applyFont="1" applyFill="1" applyAlignment="1" applyProtection="1">
      <alignment horizontal="left" vertical="center" wrapText="1"/>
      <protection/>
    </xf>
    <xf numFmtId="0" fontId="40" fillId="56" borderId="25" xfId="457" applyFont="1" applyFill="1" applyBorder="1" applyAlignment="1" applyProtection="1">
      <alignment vertical="center" wrapText="1"/>
      <protection/>
    </xf>
    <xf numFmtId="0" fontId="40" fillId="0" borderId="26" xfId="457" applyFont="1" applyBorder="1" applyAlignment="1" applyProtection="1">
      <alignment vertical="center" wrapText="1"/>
      <protection/>
    </xf>
    <xf numFmtId="0" fontId="40" fillId="56" borderId="26" xfId="461" applyFont="1" applyFill="1" applyBorder="1" applyAlignment="1" applyProtection="1">
      <alignment vertical="center" wrapText="1"/>
      <protection/>
    </xf>
    <xf numFmtId="0" fontId="40" fillId="0" borderId="0" xfId="457" applyFont="1" applyAlignment="1" applyProtection="1">
      <alignment vertical="center" wrapText="1"/>
      <protection/>
    </xf>
    <xf numFmtId="0" fontId="40" fillId="56" borderId="27" xfId="461" applyFont="1" applyFill="1" applyBorder="1" applyAlignment="1" applyProtection="1">
      <alignment vertical="center" wrapText="1"/>
      <protection/>
    </xf>
    <xf numFmtId="0" fontId="40" fillId="56" borderId="0" xfId="461" applyFont="1" applyFill="1" applyBorder="1" applyAlignment="1" applyProtection="1">
      <alignment vertical="center" wrapText="1"/>
      <protection/>
    </xf>
    <xf numFmtId="0" fontId="40" fillId="56" borderId="0" xfId="461" applyFont="1" applyFill="1" applyBorder="1" applyAlignment="1" applyProtection="1">
      <alignment horizontal="center" vertical="center" wrapText="1"/>
      <protection/>
    </xf>
    <xf numFmtId="0" fontId="40" fillId="0" borderId="0" xfId="461" applyFont="1" applyFill="1" applyBorder="1" applyAlignment="1" applyProtection="1">
      <alignment horizontal="center" vertical="center" wrapText="1"/>
      <protection/>
    </xf>
    <xf numFmtId="0" fontId="51" fillId="56" borderId="27" xfId="467" applyNumberFormat="1" applyFont="1" applyFill="1" applyBorder="1" applyAlignment="1" applyProtection="1">
      <alignment horizontal="center" vertical="center" wrapText="1"/>
      <protection/>
    </xf>
    <xf numFmtId="0" fontId="51" fillId="56" borderId="0" xfId="467" applyNumberFormat="1" applyFont="1" applyFill="1" applyBorder="1" applyAlignment="1" applyProtection="1">
      <alignment horizontal="center" vertical="center" wrapText="1"/>
      <protection/>
    </xf>
    <xf numFmtId="0" fontId="40" fillId="57" borderId="28" xfId="467" applyNumberFormat="1" applyFont="1" applyFill="1" applyBorder="1" applyAlignment="1" applyProtection="1">
      <alignment horizontal="center" vertical="center" wrapText="1"/>
      <protection locked="0"/>
    </xf>
    <xf numFmtId="49" fontId="44" fillId="56" borderId="0" xfId="467" applyNumberFormat="1" applyFont="1" applyFill="1" applyBorder="1" applyAlignment="1" applyProtection="1">
      <alignment horizontal="center" vertical="center" wrapText="1"/>
      <protection/>
    </xf>
    <xf numFmtId="14" fontId="40" fillId="56" borderId="0" xfId="467" applyNumberFormat="1" applyFont="1" applyFill="1" applyBorder="1" applyAlignment="1" applyProtection="1">
      <alignment horizontal="center" vertical="center" wrapText="1"/>
      <protection/>
    </xf>
    <xf numFmtId="0" fontId="44" fillId="56" borderId="0" xfId="467" applyNumberFormat="1" applyFont="1" applyFill="1" applyBorder="1" applyAlignment="1" applyProtection="1">
      <alignment horizontal="center" vertical="center" wrapText="1"/>
      <protection/>
    </xf>
    <xf numFmtId="0" fontId="40" fillId="56" borderId="0" xfId="461" applyNumberFormat="1" applyFont="1" applyFill="1" applyBorder="1" applyAlignment="1" applyProtection="1">
      <alignment vertical="center" wrapText="1"/>
      <protection/>
    </xf>
    <xf numFmtId="0" fontId="40" fillId="0" borderId="0" xfId="457" applyFont="1" applyBorder="1" applyAlignment="1" applyProtection="1">
      <alignment horizontal="center" vertical="center" wrapText="1"/>
      <protection/>
    </xf>
    <xf numFmtId="0" fontId="40" fillId="56" borderId="0" xfId="457" applyFont="1" applyFill="1" applyBorder="1" applyAlignment="1" applyProtection="1">
      <alignment horizontal="center" vertical="center" wrapText="1"/>
      <protection/>
    </xf>
    <xf numFmtId="0" fontId="51" fillId="0" borderId="0" xfId="457" applyFont="1" applyFill="1" applyBorder="1" applyAlignment="1" applyProtection="1">
      <alignment vertical="center" wrapText="1"/>
      <protection/>
    </xf>
    <xf numFmtId="49" fontId="51" fillId="0" borderId="0" xfId="467" applyNumberFormat="1" applyFont="1" applyFill="1" applyBorder="1" applyAlignment="1" applyProtection="1">
      <alignment horizontal="left" vertical="center" wrapText="1"/>
      <protection/>
    </xf>
    <xf numFmtId="49" fontId="40" fillId="56" borderId="27" xfId="467" applyNumberFormat="1" applyFont="1" applyFill="1" applyBorder="1" applyAlignment="1" applyProtection="1">
      <alignment horizontal="center" vertical="center" wrapText="1"/>
      <protection/>
    </xf>
    <xf numFmtId="49" fontId="40" fillId="56" borderId="18" xfId="467" applyNumberFormat="1" applyFont="1" applyFill="1" applyBorder="1" applyAlignment="1" applyProtection="1">
      <alignment horizontal="center" vertical="center" wrapText="1"/>
      <protection/>
    </xf>
    <xf numFmtId="0" fontId="40" fillId="56" borderId="29" xfId="461" applyFont="1" applyFill="1" applyBorder="1" applyAlignment="1" applyProtection="1">
      <alignment vertical="center" wrapText="1"/>
      <protection/>
    </xf>
    <xf numFmtId="0" fontId="40" fillId="56" borderId="30" xfId="461" applyFont="1" applyFill="1" applyBorder="1" applyAlignment="1" applyProtection="1">
      <alignment vertical="center" wrapText="1"/>
      <protection/>
    </xf>
    <xf numFmtId="0" fontId="40" fillId="56" borderId="30" xfId="461" applyFont="1" applyFill="1" applyBorder="1" applyAlignment="1" applyProtection="1">
      <alignment horizontal="center" vertical="center" wrapText="1"/>
      <protection/>
    </xf>
    <xf numFmtId="0" fontId="40" fillId="0" borderId="0" xfId="457" applyFont="1" applyFill="1" applyAlignment="1" applyProtection="1">
      <alignment horizontal="center" vertical="center" wrapText="1"/>
      <protection/>
    </xf>
    <xf numFmtId="0" fontId="40" fillId="0" borderId="0" xfId="457" applyFont="1" applyAlignment="1" applyProtection="1">
      <alignment horizontal="center" vertical="center" wrapText="1"/>
      <protection/>
    </xf>
    <xf numFmtId="0" fontId="40" fillId="0" borderId="0" xfId="457" applyFont="1" applyFill="1" applyAlignment="1" applyProtection="1">
      <alignment vertical="center" wrapText="1"/>
      <protection/>
    </xf>
    <xf numFmtId="0" fontId="51" fillId="0" borderId="0" xfId="457" applyFont="1" applyAlignment="1" applyProtection="1">
      <alignment vertical="center" wrapText="1"/>
      <protection/>
    </xf>
    <xf numFmtId="0" fontId="51" fillId="0" borderId="0" xfId="457" applyFont="1" applyAlignment="1" applyProtection="1">
      <alignment horizontal="center" vertical="center" wrapText="1"/>
      <protection/>
    </xf>
    <xf numFmtId="0" fontId="40" fillId="56" borderId="0" xfId="467" applyNumberFormat="1" applyFont="1" applyFill="1" applyBorder="1" applyAlignment="1" applyProtection="1">
      <alignment horizontal="center" vertical="center" wrapText="1"/>
      <protection/>
    </xf>
    <xf numFmtId="0" fontId="44" fillId="57" borderId="28" xfId="461" applyFont="1" applyFill="1" applyBorder="1" applyAlignment="1" applyProtection="1">
      <alignment horizontal="center" vertical="center" wrapText="1"/>
      <protection locked="0"/>
    </xf>
    <xf numFmtId="0" fontId="40" fillId="56" borderId="31" xfId="461" applyFont="1" applyFill="1" applyBorder="1" applyAlignment="1" applyProtection="1">
      <alignment horizontal="center" vertical="center" wrapText="1"/>
      <protection/>
    </xf>
    <xf numFmtId="0" fontId="40" fillId="56" borderId="18" xfId="461" applyFont="1" applyFill="1" applyBorder="1" applyAlignment="1" applyProtection="1">
      <alignment horizontal="center" vertical="center" wrapText="1"/>
      <protection/>
    </xf>
    <xf numFmtId="49" fontId="40" fillId="0" borderId="0" xfId="454" applyNumberFormat="1" applyProtection="1">
      <alignment vertical="top"/>
      <protection/>
    </xf>
    <xf numFmtId="0" fontId="53" fillId="0" borderId="0" xfId="457" applyFont="1" applyAlignment="1" applyProtection="1">
      <alignment vertical="center" wrapText="1"/>
      <protection/>
    </xf>
    <xf numFmtId="49" fontId="51" fillId="0" borderId="0" xfId="467" applyNumberFormat="1" applyFont="1" applyAlignment="1" applyProtection="1">
      <alignment horizontal="center" vertical="center" wrapText="1"/>
      <protection/>
    </xf>
    <xf numFmtId="49" fontId="51" fillId="0" borderId="0" xfId="467" applyNumberFormat="1" applyFont="1" applyAlignment="1" applyProtection="1">
      <alignment horizontal="center" vertical="center"/>
      <protection/>
    </xf>
    <xf numFmtId="49" fontId="40" fillId="56" borderId="32" xfId="467" applyNumberFormat="1" applyFont="1" applyFill="1" applyBorder="1" applyAlignment="1" applyProtection="1">
      <alignment horizontal="center" vertical="center" wrapText="1"/>
      <protection/>
    </xf>
    <xf numFmtId="0" fontId="40" fillId="57" borderId="33" xfId="467" applyNumberFormat="1" applyFont="1" applyFill="1" applyBorder="1" applyAlignment="1" applyProtection="1">
      <alignment horizontal="center" vertical="center" wrapText="1"/>
      <protection locked="0"/>
    </xf>
    <xf numFmtId="49" fontId="40" fillId="56" borderId="34" xfId="467" applyNumberFormat="1" applyFont="1" applyFill="1" applyBorder="1" applyAlignment="1" applyProtection="1">
      <alignment horizontal="center" vertical="center" wrapText="1"/>
      <protection/>
    </xf>
    <xf numFmtId="0" fontId="40" fillId="56" borderId="35" xfId="467" applyNumberFormat="1" applyFont="1" applyFill="1" applyBorder="1" applyAlignment="1" applyProtection="1">
      <alignment horizontal="center" vertical="center" wrapText="1"/>
      <protection/>
    </xf>
    <xf numFmtId="0" fontId="40" fillId="56" borderId="24" xfId="467" applyNumberFormat="1" applyFont="1" applyFill="1" applyBorder="1" applyAlignment="1" applyProtection="1">
      <alignment horizontal="center" vertical="center" wrapText="1"/>
      <protection/>
    </xf>
    <xf numFmtId="0" fontId="40" fillId="56" borderId="36" xfId="467" applyNumberFormat="1" applyFont="1" applyFill="1" applyBorder="1" applyAlignment="1" applyProtection="1">
      <alignment horizontal="center" vertical="center" wrapText="1"/>
      <protection/>
    </xf>
    <xf numFmtId="49" fontId="40" fillId="56" borderId="24" xfId="467" applyNumberFormat="1" applyFont="1" applyFill="1" applyBorder="1" applyAlignment="1" applyProtection="1">
      <alignment horizontal="center" vertical="center" wrapText="1"/>
      <protection/>
    </xf>
    <xf numFmtId="0" fontId="40" fillId="56" borderId="37" xfId="461" applyFont="1" applyFill="1" applyBorder="1" applyAlignment="1" applyProtection="1">
      <alignment horizontal="center" vertical="center" wrapText="1"/>
      <protection/>
    </xf>
    <xf numFmtId="0" fontId="40" fillId="56" borderId="32" xfId="457" applyFont="1" applyFill="1" applyBorder="1" applyAlignment="1" applyProtection="1">
      <alignment horizontal="center" vertical="center" wrapText="1"/>
      <protection/>
    </xf>
    <xf numFmtId="49" fontId="40" fillId="57" borderId="38" xfId="467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467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461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40" applyNumberFormat="1" applyFont="1" applyAlignment="1" applyProtection="1">
      <alignment horizontal="center" vertical="center"/>
      <protection/>
    </xf>
    <xf numFmtId="49" fontId="40" fillId="40" borderId="40" xfId="467" applyNumberFormat="1" applyFont="1" applyFill="1" applyBorder="1" applyAlignment="1" applyProtection="1">
      <alignment horizontal="center" vertical="center" wrapText="1"/>
      <protection locked="0"/>
    </xf>
    <xf numFmtId="49" fontId="40" fillId="40" borderId="41" xfId="467" applyNumberFormat="1" applyFont="1" applyFill="1" applyBorder="1" applyAlignment="1" applyProtection="1">
      <alignment horizontal="center" vertical="center" wrapText="1"/>
      <protection locked="0"/>
    </xf>
    <xf numFmtId="49" fontId="40" fillId="40" borderId="33" xfId="467" applyNumberFormat="1" applyFont="1" applyFill="1" applyBorder="1" applyAlignment="1" applyProtection="1">
      <alignment horizontal="center" vertical="center" wrapText="1"/>
      <protection locked="0"/>
    </xf>
    <xf numFmtId="49" fontId="40" fillId="40" borderId="39" xfId="467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467" applyNumberFormat="1" applyFont="1" applyFill="1" applyBorder="1" applyAlignment="1" applyProtection="1">
      <alignment horizontal="center" vertical="center" wrapText="1"/>
      <protection/>
    </xf>
    <xf numFmtId="49" fontId="40" fillId="0" borderId="0" xfId="453" applyFont="1" applyProtection="1">
      <alignment vertical="top"/>
      <protection/>
    </xf>
    <xf numFmtId="49" fontId="40" fillId="0" borderId="0" xfId="453" applyFont="1" applyAlignment="1" applyProtection="1">
      <alignment horizontal="center" vertical="top"/>
      <protection/>
    </xf>
    <xf numFmtId="0" fontId="40" fillId="0" borderId="0" xfId="465" applyFont="1" applyAlignment="1" applyProtection="1">
      <alignment horizontal="center" vertical="center"/>
      <protection/>
    </xf>
    <xf numFmtId="49" fontId="44" fillId="56" borderId="17" xfId="453" applyFont="1" applyFill="1" applyBorder="1" applyAlignment="1" applyProtection="1">
      <alignment horizontal="center" vertical="center"/>
      <protection/>
    </xf>
    <xf numFmtId="49" fontId="44" fillId="56" borderId="42" xfId="453" applyFont="1" applyFill="1" applyBorder="1" applyAlignment="1" applyProtection="1">
      <alignment horizontal="center" vertical="center"/>
      <protection/>
    </xf>
    <xf numFmtId="49" fontId="44" fillId="56" borderId="43" xfId="453" applyFont="1" applyFill="1" applyBorder="1" applyAlignment="1" applyProtection="1">
      <alignment horizontal="center" vertical="center"/>
      <protection/>
    </xf>
    <xf numFmtId="49" fontId="44" fillId="0" borderId="0" xfId="453" applyFont="1" applyProtection="1">
      <alignment vertical="top"/>
      <protection/>
    </xf>
    <xf numFmtId="0" fontId="40" fillId="57" borderId="38" xfId="467" applyNumberFormat="1" applyFont="1" applyFill="1" applyBorder="1" applyAlignment="1" applyProtection="1">
      <alignment horizontal="center" vertical="center" wrapText="1"/>
      <protection locked="0"/>
    </xf>
    <xf numFmtId="0" fontId="40" fillId="56" borderId="44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56" borderId="25" xfId="0" applyFont="1" applyFill="1" applyBorder="1" applyAlignment="1" applyProtection="1">
      <alignment/>
      <protection/>
    </xf>
    <xf numFmtId="0" fontId="40" fillId="56" borderId="26" xfId="0" applyFont="1" applyFill="1" applyBorder="1" applyAlignment="1" applyProtection="1">
      <alignment/>
      <protection/>
    </xf>
    <xf numFmtId="0" fontId="40" fillId="56" borderId="45" xfId="0" applyFont="1" applyFill="1" applyBorder="1" applyAlignment="1" applyProtection="1">
      <alignment/>
      <protection/>
    </xf>
    <xf numFmtId="0" fontId="40" fillId="56" borderId="27" xfId="0" applyFont="1" applyFill="1" applyBorder="1" applyAlignment="1" applyProtection="1">
      <alignment/>
      <protection/>
    </xf>
    <xf numFmtId="0" fontId="44" fillId="56" borderId="0" xfId="0" applyFont="1" applyFill="1" applyBorder="1" applyAlignment="1" applyProtection="1">
      <alignment horizontal="center" wrapText="1"/>
      <protection/>
    </xf>
    <xf numFmtId="0" fontId="44" fillId="56" borderId="21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56" borderId="27" xfId="0" applyFont="1" applyFill="1" applyBorder="1" applyAlignment="1" applyProtection="1">
      <alignment wrapText="1"/>
      <protection/>
    </xf>
    <xf numFmtId="0" fontId="44" fillId="56" borderId="21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56" borderId="34" xfId="0" applyFont="1" applyFill="1" applyBorder="1" applyAlignment="1" applyProtection="1">
      <alignment horizontal="center" vertical="center" wrapText="1"/>
      <protection/>
    </xf>
    <xf numFmtId="0" fontId="44" fillId="56" borderId="46" xfId="0" applyFont="1" applyFill="1" applyBorder="1" applyAlignment="1" applyProtection="1">
      <alignment horizontal="center" vertical="center" wrapText="1"/>
      <protection/>
    </xf>
    <xf numFmtId="0" fontId="44" fillId="56" borderId="28" xfId="0" applyFont="1" applyFill="1" applyBorder="1" applyAlignment="1" applyProtection="1">
      <alignment horizontal="center" vertical="center" wrapText="1"/>
      <protection/>
    </xf>
    <xf numFmtId="0" fontId="54" fillId="56" borderId="47" xfId="0" applyFont="1" applyFill="1" applyBorder="1" applyAlignment="1" applyProtection="1">
      <alignment horizontal="center" vertical="center" wrapText="1"/>
      <protection/>
    </xf>
    <xf numFmtId="0" fontId="54" fillId="56" borderId="48" xfId="0" applyFont="1" applyFill="1" applyBorder="1" applyAlignment="1" applyProtection="1">
      <alignment horizontal="center" vertical="center" wrapText="1"/>
      <protection/>
    </xf>
    <xf numFmtId="0" fontId="54" fillId="56" borderId="49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56" borderId="27" xfId="0" applyFont="1" applyFill="1" applyBorder="1" applyAlignment="1" applyProtection="1">
      <alignment horizontal="right" vertical="top"/>
      <protection/>
    </xf>
    <xf numFmtId="0" fontId="40" fillId="56" borderId="50" xfId="0" applyFont="1" applyFill="1" applyBorder="1" applyAlignment="1" applyProtection="1">
      <alignment horizontal="center" vertical="center"/>
      <protection/>
    </xf>
    <xf numFmtId="0" fontId="40" fillId="56" borderId="51" xfId="0" applyFont="1" applyFill="1" applyBorder="1" applyAlignment="1" applyProtection="1">
      <alignment vertical="center" wrapText="1"/>
      <protection/>
    </xf>
    <xf numFmtId="0" fontId="40" fillId="56" borderId="21" xfId="0" applyFont="1" applyFill="1" applyBorder="1" applyAlignment="1" applyProtection="1">
      <alignment/>
      <protection/>
    </xf>
    <xf numFmtId="0" fontId="40" fillId="56" borderId="18" xfId="0" applyFont="1" applyFill="1" applyBorder="1" applyAlignment="1" applyProtection="1">
      <alignment vertical="center" wrapText="1"/>
      <protection/>
    </xf>
    <xf numFmtId="0" fontId="40" fillId="56" borderId="36" xfId="0" applyFont="1" applyFill="1" applyBorder="1" applyAlignment="1" applyProtection="1">
      <alignment horizontal="center" vertical="center"/>
      <protection/>
    </xf>
    <xf numFmtId="0" fontId="40" fillId="56" borderId="32" xfId="0" applyFont="1" applyFill="1" applyBorder="1" applyAlignment="1" applyProtection="1">
      <alignment vertical="center" wrapText="1"/>
      <protection/>
    </xf>
    <xf numFmtId="0" fontId="40" fillId="56" borderId="29" xfId="0" applyFont="1" applyFill="1" applyBorder="1" applyAlignment="1" applyProtection="1">
      <alignment horizontal="right" vertical="top"/>
      <protection/>
    </xf>
    <xf numFmtId="0" fontId="40" fillId="56" borderId="30" xfId="0" applyFont="1" applyFill="1" applyBorder="1" applyAlignment="1" applyProtection="1">
      <alignment horizontal="right" vertical="top"/>
      <protection/>
    </xf>
    <xf numFmtId="0" fontId="40" fillId="56" borderId="30" xfId="0" applyFont="1" applyFill="1" applyBorder="1" applyAlignment="1" applyProtection="1">
      <alignment wrapText="1"/>
      <protection/>
    </xf>
    <xf numFmtId="0" fontId="40" fillId="56" borderId="30" xfId="0" applyFont="1" applyFill="1" applyBorder="1" applyAlignment="1" applyProtection="1">
      <alignment/>
      <protection/>
    </xf>
    <xf numFmtId="0" fontId="40" fillId="56" borderId="5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55" fillId="56" borderId="0" xfId="340" applyFont="1" applyFill="1" applyAlignment="1" applyProtection="1">
      <alignment/>
      <protection/>
    </xf>
    <xf numFmtId="0" fontId="44" fillId="56" borderId="53" xfId="0" applyFont="1" applyFill="1" applyBorder="1" applyAlignment="1" applyProtection="1">
      <alignment horizontal="center" vertical="center" wrapText="1"/>
      <protection/>
    </xf>
    <xf numFmtId="49" fontId="40" fillId="56" borderId="24" xfId="0" applyNumberFormat="1" applyFont="1" applyFill="1" applyBorder="1" applyAlignment="1" applyProtection="1">
      <alignment horizontal="center" vertical="center"/>
      <protection/>
    </xf>
    <xf numFmtId="0" fontId="40" fillId="56" borderId="54" xfId="0" applyFont="1" applyFill="1" applyBorder="1" applyAlignment="1" applyProtection="1">
      <alignment horizontal="center" vertical="center" wrapText="1"/>
      <protection/>
    </xf>
    <xf numFmtId="49" fontId="40" fillId="56" borderId="44" xfId="0" applyNumberFormat="1" applyFont="1" applyFill="1" applyBorder="1" applyAlignment="1" applyProtection="1">
      <alignment horizontal="center" vertical="center"/>
      <protection/>
    </xf>
    <xf numFmtId="0" fontId="40" fillId="56" borderId="55" xfId="0" applyFont="1" applyFill="1" applyBorder="1" applyAlignment="1" applyProtection="1">
      <alignment horizontal="center" vertical="center" wrapText="1"/>
      <protection/>
    </xf>
    <xf numFmtId="49" fontId="40" fillId="56" borderId="50" xfId="0" applyNumberFormat="1" applyFont="1" applyFill="1" applyBorder="1" applyAlignment="1" applyProtection="1">
      <alignment horizontal="center" vertical="center"/>
      <protection/>
    </xf>
    <xf numFmtId="49" fontId="40" fillId="56" borderId="36" xfId="0" applyNumberFormat="1" applyFont="1" applyFill="1" applyBorder="1" applyAlignment="1" applyProtection="1">
      <alignment horizontal="center" vertical="center"/>
      <protection/>
    </xf>
    <xf numFmtId="0" fontId="40" fillId="56" borderId="29" xfId="0" applyFont="1" applyFill="1" applyBorder="1" applyAlignment="1" applyProtection="1">
      <alignment/>
      <protection/>
    </xf>
    <xf numFmtId="4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56" xfId="0" applyNumberFormat="1" applyFont="1" applyFill="1" applyBorder="1" applyAlignment="1" applyProtection="1">
      <alignment horizontal="center" vertical="center"/>
      <protection locked="0"/>
    </xf>
    <xf numFmtId="3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3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6" applyProtection="1">
      <alignment vertical="top"/>
      <protection/>
    </xf>
    <xf numFmtId="3" fontId="40" fillId="40" borderId="56" xfId="0" applyNumberFormat="1" applyFont="1" applyFill="1" applyBorder="1" applyAlignment="1" applyProtection="1">
      <alignment horizontal="center" vertical="center"/>
      <protection locked="0"/>
    </xf>
    <xf numFmtId="0" fontId="40" fillId="56" borderId="55" xfId="0" applyFont="1" applyFill="1" applyBorder="1" applyAlignment="1" applyProtection="1">
      <alignment vertical="center" wrapText="1"/>
      <protection/>
    </xf>
    <xf numFmtId="0" fontId="40" fillId="56" borderId="57" xfId="0" applyFont="1" applyFill="1" applyBorder="1" applyAlignment="1" applyProtection="1">
      <alignment vertical="center" wrapText="1"/>
      <protection/>
    </xf>
    <xf numFmtId="0" fontId="40" fillId="56" borderId="55" xfId="0" applyFont="1" applyFill="1" applyBorder="1" applyAlignment="1" applyProtection="1">
      <alignment horizontal="left" vertical="center" wrapText="1" indent="1"/>
      <protection/>
    </xf>
    <xf numFmtId="0" fontId="40" fillId="56" borderId="55" xfId="0" applyFont="1" applyFill="1" applyBorder="1" applyAlignment="1" applyProtection="1">
      <alignment horizontal="left" vertical="center" wrapText="1" indent="2"/>
      <protection/>
    </xf>
    <xf numFmtId="0" fontId="40" fillId="56" borderId="54" xfId="0" applyFont="1" applyFill="1" applyBorder="1" applyAlignment="1" applyProtection="1">
      <alignment horizontal="left" vertical="center" wrapText="1"/>
      <protection/>
    </xf>
    <xf numFmtId="0" fontId="40" fillId="56" borderId="55" xfId="0" applyFont="1" applyFill="1" applyBorder="1" applyAlignment="1" applyProtection="1">
      <alignment horizontal="left" vertical="center" wrapText="1"/>
      <protection/>
    </xf>
    <xf numFmtId="0" fontId="54" fillId="56" borderId="53" xfId="0" applyFont="1" applyFill="1" applyBorder="1" applyAlignment="1" applyProtection="1">
      <alignment horizontal="center" vertical="center" wrapText="1"/>
      <protection/>
    </xf>
    <xf numFmtId="0" fontId="40" fillId="56" borderId="51" xfId="0" applyFont="1" applyFill="1" applyBorder="1" applyAlignment="1" applyProtection="1">
      <alignment horizontal="left" vertical="center" wrapText="1" indent="1"/>
      <protection/>
    </xf>
    <xf numFmtId="0" fontId="40" fillId="56" borderId="18" xfId="0" applyFont="1" applyFill="1" applyBorder="1" applyAlignment="1" applyProtection="1">
      <alignment horizontal="left" vertical="center" wrapText="1" indent="1"/>
      <protection/>
    </xf>
    <xf numFmtId="0" fontId="55" fillId="56" borderId="58" xfId="340" applyFont="1" applyFill="1" applyBorder="1" applyAlignment="1" applyProtection="1">
      <alignment horizontal="center" vertical="center"/>
      <protection/>
    </xf>
    <xf numFmtId="0" fontId="40" fillId="0" borderId="0" xfId="459" applyFont="1" applyAlignment="1" applyProtection="1">
      <alignment wrapText="1"/>
      <protection/>
    </xf>
    <xf numFmtId="0" fontId="40" fillId="0" borderId="0" xfId="0" applyFont="1" applyFill="1" applyAlignment="1" applyProtection="1">
      <alignment/>
      <protection/>
    </xf>
    <xf numFmtId="0" fontId="40" fillId="7" borderId="24" xfId="0" applyFont="1" applyFill="1" applyBorder="1" applyAlignment="1" applyProtection="1">
      <alignment horizontal="center" vertical="center"/>
      <protection/>
    </xf>
    <xf numFmtId="0" fontId="40" fillId="7" borderId="37" xfId="0" applyNumberFormat="1" applyFont="1" applyFill="1" applyBorder="1" applyAlignment="1" applyProtection="1">
      <alignment horizontal="left" vertical="center" wrapText="1"/>
      <protection/>
    </xf>
    <xf numFmtId="0" fontId="55" fillId="38" borderId="38" xfId="340" applyFont="1" applyFill="1" applyBorder="1" applyAlignment="1" applyProtection="1">
      <alignment horizontal="center" vertical="center"/>
      <protection/>
    </xf>
    <xf numFmtId="0" fontId="40" fillId="56" borderId="18" xfId="0" applyNumberFormat="1" applyFont="1" applyFill="1" applyBorder="1" applyAlignment="1" applyProtection="1">
      <alignment horizontal="left" vertical="center" wrapText="1"/>
      <protection/>
    </xf>
    <xf numFmtId="0" fontId="55" fillId="38" borderId="33" xfId="340" applyFont="1" applyFill="1" applyBorder="1" applyAlignment="1" applyProtection="1">
      <alignment horizontal="center" vertical="center"/>
      <protection/>
    </xf>
    <xf numFmtId="0" fontId="40" fillId="7" borderId="44" xfId="0" applyFont="1" applyFill="1" applyBorder="1" applyAlignment="1" applyProtection="1">
      <alignment horizontal="center" vertical="center"/>
      <protection/>
    </xf>
    <xf numFmtId="0" fontId="40" fillId="7" borderId="18" xfId="0" applyNumberFormat="1" applyFont="1" applyFill="1" applyBorder="1" applyAlignment="1" applyProtection="1">
      <alignment horizontal="left" vertical="center" wrapText="1"/>
      <protection/>
    </xf>
    <xf numFmtId="0" fontId="55" fillId="38" borderId="39" xfId="340" applyFont="1" applyFill="1" applyBorder="1" applyAlignment="1" applyProtection="1">
      <alignment horizontal="center" vertical="center"/>
      <protection/>
    </xf>
    <xf numFmtId="0" fontId="55" fillId="0" borderId="0" xfId="340" applyFont="1" applyAlignment="1" applyProtection="1">
      <alignment/>
      <protection/>
    </xf>
    <xf numFmtId="3" fontId="40" fillId="4" borderId="56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0" fillId="56" borderId="55" xfId="0" applyFont="1" applyFill="1" applyBorder="1" applyAlignment="1" applyProtection="1">
      <alignment horizontal="left" vertical="center" wrapText="1" indent="3"/>
      <protection/>
    </xf>
    <xf numFmtId="3" fontId="40" fillId="40" borderId="39" xfId="0" applyNumberFormat="1" applyFont="1" applyFill="1" applyBorder="1" applyAlignment="1" applyProtection="1">
      <alignment horizontal="center" vertical="center"/>
      <protection locked="0"/>
    </xf>
    <xf numFmtId="4" fontId="40" fillId="4" borderId="56" xfId="0" applyNumberFormat="1" applyFont="1" applyFill="1" applyBorder="1" applyAlignment="1" applyProtection="1">
      <alignment horizontal="center" vertical="center"/>
      <protection/>
    </xf>
    <xf numFmtId="0" fontId="44" fillId="56" borderId="0" xfId="0" applyFont="1" applyFill="1" applyBorder="1" applyAlignment="1" applyProtection="1">
      <alignment horizontal="center" vertical="center" wrapText="1"/>
      <protection/>
    </xf>
    <xf numFmtId="0" fontId="54" fillId="56" borderId="0" xfId="0" applyFont="1" applyFill="1" applyBorder="1" applyAlignment="1" applyProtection="1">
      <alignment horizontal="center" vertical="center" wrapText="1"/>
      <protection/>
    </xf>
    <xf numFmtId="0" fontId="56" fillId="58" borderId="0" xfId="462" applyFont="1" applyFill="1" applyBorder="1" applyAlignment="1" applyProtection="1">
      <alignment horizontal="center"/>
      <protection/>
    </xf>
    <xf numFmtId="49" fontId="40" fillId="40" borderId="55" xfId="0" applyNumberFormat="1" applyFont="1" applyFill="1" applyBorder="1" applyAlignment="1" applyProtection="1">
      <alignment horizontal="center" vertical="center"/>
      <protection locked="0"/>
    </xf>
    <xf numFmtId="2" fontId="40" fillId="40" borderId="55" xfId="0" applyNumberFormat="1" applyFont="1" applyFill="1" applyBorder="1" applyAlignment="1" applyProtection="1">
      <alignment horizontal="center" vertical="center"/>
      <protection locked="0"/>
    </xf>
    <xf numFmtId="0" fontId="44" fillId="59" borderId="0" xfId="0" applyFont="1" applyFill="1" applyBorder="1" applyAlignment="1" applyProtection="1">
      <alignment horizontal="center" vertical="center" wrapText="1"/>
      <protection/>
    </xf>
    <xf numFmtId="0" fontId="40" fillId="0" borderId="18" xfId="0" applyFont="1" applyFill="1" applyBorder="1" applyAlignment="1" applyProtection="1">
      <alignment vertical="center" wrapText="1"/>
      <protection/>
    </xf>
    <xf numFmtId="0" fontId="40" fillId="0" borderId="18" xfId="0" applyFont="1" applyFill="1" applyBorder="1" applyAlignment="1" applyProtection="1">
      <alignment horizontal="left" vertical="center" wrapText="1" indent="2"/>
      <protection/>
    </xf>
    <xf numFmtId="0" fontId="40" fillId="56" borderId="59" xfId="0" applyFont="1" applyFill="1" applyBorder="1" applyAlignment="1" applyProtection="1">
      <alignment horizontal="center" vertical="center"/>
      <protection/>
    </xf>
    <xf numFmtId="0" fontId="40" fillId="56" borderId="60" xfId="0" applyFont="1" applyFill="1" applyBorder="1" applyAlignment="1" applyProtection="1">
      <alignment vertical="center" wrapText="1"/>
      <protection/>
    </xf>
    <xf numFmtId="4" fontId="40" fillId="4" borderId="55" xfId="0" applyNumberFormat="1" applyFont="1" applyFill="1" applyBorder="1" applyAlignment="1" applyProtection="1">
      <alignment horizontal="center" vertical="center"/>
      <protection/>
    </xf>
    <xf numFmtId="4" fontId="40" fillId="40" borderId="26" xfId="0" applyNumberFormat="1" applyFont="1" applyFill="1" applyBorder="1" applyAlignment="1" applyProtection="1">
      <alignment horizontal="center" vertical="center"/>
      <protection locked="0"/>
    </xf>
    <xf numFmtId="4" fontId="40" fillId="4" borderId="57" xfId="0" applyNumberFormat="1" applyFont="1" applyFill="1" applyBorder="1" applyAlignment="1" applyProtection="1">
      <alignment horizontal="center" vertical="center"/>
      <protection/>
    </xf>
    <xf numFmtId="49" fontId="40" fillId="40" borderId="30" xfId="0" applyNumberFormat="1" applyFont="1" applyFill="1" applyBorder="1" applyAlignment="1" applyProtection="1">
      <alignment horizontal="center" vertical="center"/>
      <protection locked="0"/>
    </xf>
    <xf numFmtId="49" fontId="40" fillId="40" borderId="61" xfId="0" applyNumberFormat="1" applyFont="1" applyFill="1" applyBorder="1" applyAlignment="1" applyProtection="1">
      <alignment horizontal="center" vertical="center"/>
      <protection locked="0"/>
    </xf>
    <xf numFmtId="2" fontId="40" fillId="40" borderId="61" xfId="0" applyNumberFormat="1" applyFont="1" applyFill="1" applyBorder="1" applyAlignment="1" applyProtection="1">
      <alignment horizontal="center" vertical="center"/>
      <protection locked="0"/>
    </xf>
    <xf numFmtId="4" fontId="40" fillId="40" borderId="61" xfId="0" applyNumberFormat="1" applyFont="1" applyFill="1" applyBorder="1" applyAlignment="1" applyProtection="1">
      <alignment horizontal="center" vertical="center"/>
      <protection locked="0"/>
    </xf>
    <xf numFmtId="0" fontId="40" fillId="0" borderId="0" xfId="0" applyFont="1" applyBorder="1" applyAlignment="1" applyProtection="1">
      <alignment/>
      <protection/>
    </xf>
    <xf numFmtId="49" fontId="40" fillId="0" borderId="33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33" xfId="0" applyNumberFormat="1" applyFont="1" applyFill="1" applyBorder="1" applyAlignment="1" applyProtection="1">
      <alignment horizontal="center" vertical="center"/>
      <protection/>
    </xf>
    <xf numFmtId="2" fontId="40" fillId="0" borderId="33" xfId="0" applyNumberFormat="1" applyFont="1" applyFill="1" applyBorder="1" applyAlignment="1" applyProtection="1">
      <alignment horizontal="center" vertical="center"/>
      <protection/>
    </xf>
    <xf numFmtId="49" fontId="40" fillId="0" borderId="44" xfId="0" applyNumberFormat="1" applyFont="1" applyFill="1" applyBorder="1" applyAlignment="1" applyProtection="1">
      <alignment horizontal="center" vertical="center"/>
      <protection/>
    </xf>
    <xf numFmtId="49" fontId="40" fillId="0" borderId="50" xfId="0" applyNumberFormat="1" applyFont="1" applyFill="1" applyBorder="1" applyAlignment="1" applyProtection="1">
      <alignment horizontal="center" vertical="center"/>
      <protection/>
    </xf>
    <xf numFmtId="49" fontId="40" fillId="0" borderId="59" xfId="0" applyNumberFormat="1" applyFont="1" applyFill="1" applyBorder="1" applyAlignment="1" applyProtection="1">
      <alignment horizontal="center" vertical="center"/>
      <protection/>
    </xf>
    <xf numFmtId="49" fontId="40" fillId="0" borderId="36" xfId="0" applyNumberFormat="1" applyFont="1" applyFill="1" applyBorder="1" applyAlignment="1" applyProtection="1">
      <alignment horizontal="center" vertical="center"/>
      <protection/>
    </xf>
    <xf numFmtId="0" fontId="40" fillId="56" borderId="24" xfId="0" applyFont="1" applyFill="1" applyBorder="1" applyAlignment="1" applyProtection="1">
      <alignment horizontal="center" vertical="center" wrapText="1"/>
      <protection/>
    </xf>
    <xf numFmtId="0" fontId="54" fillId="56" borderId="34" xfId="0" applyFont="1" applyFill="1" applyBorder="1" applyAlignment="1" applyProtection="1">
      <alignment horizontal="center" vertical="center" wrapText="1"/>
      <protection/>
    </xf>
    <xf numFmtId="0" fontId="54" fillId="56" borderId="46" xfId="0" applyFont="1" applyFill="1" applyBorder="1" applyAlignment="1" applyProtection="1">
      <alignment horizontal="center" vertical="center" wrapText="1"/>
      <protection/>
    </xf>
    <xf numFmtId="0" fontId="54" fillId="56" borderId="28" xfId="0" applyFont="1" applyFill="1" applyBorder="1" applyAlignment="1" applyProtection="1">
      <alignment horizontal="center" vertical="center" wrapText="1"/>
      <protection/>
    </xf>
    <xf numFmtId="0" fontId="40" fillId="56" borderId="34" xfId="461" applyFont="1" applyFill="1" applyBorder="1" applyAlignment="1" applyProtection="1">
      <alignment horizontal="center" vertical="center" wrapText="1"/>
      <protection/>
    </xf>
    <xf numFmtId="0" fontId="40" fillId="56" borderId="0" xfId="457" applyFont="1" applyFill="1" applyBorder="1" applyAlignment="1" applyProtection="1">
      <alignment vertical="center" wrapText="1"/>
      <protection/>
    </xf>
    <xf numFmtId="0" fontId="40" fillId="59" borderId="45" xfId="457" applyFont="1" applyFill="1" applyBorder="1" applyAlignment="1" applyProtection="1">
      <alignment vertical="center" wrapText="1"/>
      <protection/>
    </xf>
    <xf numFmtId="0" fontId="40" fillId="59" borderId="21" xfId="457" applyFont="1" applyFill="1" applyBorder="1" applyAlignment="1" applyProtection="1">
      <alignment vertical="center" wrapText="1"/>
      <protection/>
    </xf>
    <xf numFmtId="0" fontId="40" fillId="59" borderId="52" xfId="457" applyFont="1" applyFill="1" applyBorder="1" applyAlignment="1" applyProtection="1">
      <alignment vertical="center" wrapText="1"/>
      <protection/>
    </xf>
    <xf numFmtId="49" fontId="40" fillId="56" borderId="0" xfId="467" applyNumberFormat="1" applyFont="1" applyFill="1" applyBorder="1" applyAlignment="1" applyProtection="1">
      <alignment horizontal="center" vertical="center" wrapText="1"/>
      <protection/>
    </xf>
    <xf numFmtId="0" fontId="55" fillId="59" borderId="0" xfId="340" applyFont="1" applyFill="1" applyAlignment="1" applyProtection="1">
      <alignment/>
      <protection/>
    </xf>
    <xf numFmtId="0" fontId="40" fillId="0" borderId="0" xfId="0" applyFont="1" applyFill="1" applyAlignment="1" applyProtection="1">
      <alignment wrapText="1"/>
      <protection/>
    </xf>
    <xf numFmtId="0" fontId="40" fillId="0" borderId="27" xfId="0" applyFont="1" applyFill="1" applyBorder="1" applyAlignment="1" applyProtection="1">
      <alignment wrapText="1"/>
      <protection/>
    </xf>
    <xf numFmtId="49" fontId="40" fillId="0" borderId="18" xfId="0" applyNumberFormat="1" applyFont="1" applyFill="1" applyBorder="1" applyAlignment="1" applyProtection="1">
      <alignment vertical="center" wrapText="1"/>
      <protection/>
    </xf>
    <xf numFmtId="49" fontId="40" fillId="40" borderId="33" xfId="0" applyNumberFormat="1" applyFont="1" applyFill="1" applyBorder="1" applyAlignment="1" applyProtection="1">
      <alignment vertical="center" wrapText="1"/>
      <protection locked="0"/>
    </xf>
    <xf numFmtId="0" fontId="44" fillId="0" borderId="21" xfId="0" applyFont="1" applyFill="1" applyBorder="1" applyAlignment="1" applyProtection="1">
      <alignment horizontal="center" wrapText="1"/>
      <protection/>
    </xf>
    <xf numFmtId="0" fontId="44" fillId="0" borderId="0" xfId="0" applyFont="1" applyFill="1" applyAlignment="1" applyProtection="1">
      <alignment horizontal="center" wrapText="1"/>
      <protection/>
    </xf>
    <xf numFmtId="0" fontId="44" fillId="0" borderId="0" xfId="0" applyFont="1" applyFill="1" applyAlignment="1" applyProtection="1">
      <alignment wrapText="1"/>
      <protection/>
    </xf>
    <xf numFmtId="195" fontId="40" fillId="40" borderId="18" xfId="0" applyNumberFormat="1" applyFont="1" applyFill="1" applyBorder="1" applyAlignment="1" applyProtection="1">
      <alignment vertical="center" wrapText="1"/>
      <protection locked="0"/>
    </xf>
    <xf numFmtId="14" fontId="40" fillId="40" borderId="18" xfId="0" applyNumberFormat="1" applyFont="1" applyFill="1" applyBorder="1" applyAlignment="1" applyProtection="1">
      <alignment vertical="center" wrapText="1"/>
      <protection locked="0"/>
    </xf>
    <xf numFmtId="49" fontId="40" fillId="40" borderId="18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18" xfId="0" applyNumberFormat="1" applyFont="1" applyFill="1" applyBorder="1" applyAlignment="1" applyProtection="1">
      <alignment vertical="center" wrapText="1"/>
      <protection locked="0"/>
    </xf>
    <xf numFmtId="49" fontId="40" fillId="56" borderId="30" xfId="0" applyNumberFormat="1" applyFont="1" applyFill="1" applyBorder="1" applyAlignment="1" applyProtection="1">
      <alignment horizontal="right" vertical="top"/>
      <protection/>
    </xf>
    <xf numFmtId="195" fontId="40" fillId="0" borderId="18" xfId="0" applyNumberFormat="1" applyFont="1" applyFill="1" applyBorder="1" applyAlignment="1" applyProtection="1">
      <alignment vertical="center" wrapText="1"/>
      <protection/>
    </xf>
    <xf numFmtId="14" fontId="40" fillId="0" borderId="18" xfId="0" applyNumberFormat="1" applyFont="1" applyFill="1" applyBorder="1" applyAlignment="1" applyProtection="1">
      <alignment vertical="center" wrapText="1"/>
      <protection/>
    </xf>
    <xf numFmtId="49" fontId="40" fillId="0" borderId="33" xfId="0" applyNumberFormat="1" applyFont="1" applyFill="1" applyBorder="1" applyAlignment="1" applyProtection="1">
      <alignment vertical="center" wrapText="1"/>
      <protection/>
    </xf>
    <xf numFmtId="49" fontId="40" fillId="56" borderId="47" xfId="0" applyNumberFormat="1" applyFont="1" applyFill="1" applyBorder="1" applyAlignment="1" applyProtection="1">
      <alignment horizontal="center" vertical="center"/>
      <protection/>
    </xf>
    <xf numFmtId="0" fontId="40" fillId="56" borderId="48" xfId="0" applyFont="1" applyFill="1" applyBorder="1" applyAlignment="1" applyProtection="1">
      <alignment horizontal="left" vertical="center" wrapText="1" indent="1"/>
      <protection/>
    </xf>
    <xf numFmtId="49" fontId="40" fillId="40" borderId="49" xfId="0" applyNumberFormat="1" applyFont="1" applyFill="1" applyBorder="1" applyAlignment="1" applyProtection="1">
      <alignment horizontal="center" vertical="center" wrapText="1"/>
      <protection locked="0"/>
    </xf>
    <xf numFmtId="0" fontId="40" fillId="57" borderId="28" xfId="457" applyFont="1" applyFill="1" applyBorder="1" applyAlignment="1" applyProtection="1">
      <alignment horizontal="center" vertical="center" wrapText="1"/>
      <protection locked="0"/>
    </xf>
    <xf numFmtId="0" fontId="40" fillId="57" borderId="18" xfId="0" applyFont="1" applyFill="1" applyBorder="1" applyAlignment="1" applyProtection="1">
      <alignment horizontal="left" vertical="center" wrapText="1" indent="1"/>
      <protection locked="0"/>
    </xf>
    <xf numFmtId="49" fontId="40" fillId="0" borderId="0" xfId="455" applyProtection="1">
      <alignment vertical="top"/>
      <protection/>
    </xf>
    <xf numFmtId="49" fontId="40" fillId="0" borderId="0" xfId="455" applyBorder="1" applyProtection="1">
      <alignment vertical="top"/>
      <protection/>
    </xf>
    <xf numFmtId="49" fontId="40" fillId="56" borderId="25" xfId="455" applyFill="1" applyBorder="1" applyProtection="1">
      <alignment vertical="top"/>
      <protection/>
    </xf>
    <xf numFmtId="49" fontId="40" fillId="56" borderId="26" xfId="455" applyFill="1" applyBorder="1" applyProtection="1">
      <alignment vertical="top"/>
      <protection/>
    </xf>
    <xf numFmtId="0" fontId="49" fillId="56" borderId="61" xfId="463" applyNumberFormat="1" applyFont="1" applyFill="1" applyBorder="1" applyAlignment="1" applyProtection="1">
      <alignment vertical="center" wrapText="1"/>
      <protection/>
    </xf>
    <xf numFmtId="49" fontId="40" fillId="56" borderId="27" xfId="455" applyFill="1" applyBorder="1" applyProtection="1">
      <alignment vertical="top"/>
      <protection/>
    </xf>
    <xf numFmtId="0" fontId="49" fillId="56" borderId="21" xfId="463" applyNumberFormat="1" applyFont="1" applyFill="1" applyBorder="1" applyAlignment="1" applyProtection="1">
      <alignment horizontal="center" vertical="center" wrapText="1"/>
      <protection/>
    </xf>
    <xf numFmtId="49" fontId="40" fillId="56" borderId="0" xfId="455" applyFill="1" applyBorder="1" applyProtection="1">
      <alignment vertical="top"/>
      <protection/>
    </xf>
    <xf numFmtId="0" fontId="49" fillId="56" borderId="0" xfId="463" applyNumberFormat="1" applyFont="1" applyFill="1" applyBorder="1" applyAlignment="1" applyProtection="1">
      <alignment horizontal="center" vertical="center" wrapText="1"/>
      <protection/>
    </xf>
    <xf numFmtId="49" fontId="40" fillId="56" borderId="21" xfId="455" applyFill="1" applyBorder="1" applyProtection="1">
      <alignment vertical="top"/>
      <protection/>
    </xf>
    <xf numFmtId="49" fontId="40" fillId="0" borderId="0" xfId="460" applyFont="1" applyProtection="1">
      <alignment vertical="top"/>
      <protection/>
    </xf>
    <xf numFmtId="49" fontId="40" fillId="56" borderId="27" xfId="460" applyFont="1" applyFill="1" applyBorder="1" applyProtection="1">
      <alignment vertical="top"/>
      <protection/>
    </xf>
    <xf numFmtId="49" fontId="40" fillId="56" borderId="0" xfId="460" applyFont="1" applyFill="1" applyBorder="1" applyProtection="1">
      <alignment vertical="top"/>
      <protection/>
    </xf>
    <xf numFmtId="49" fontId="40" fillId="56" borderId="21" xfId="460" applyFont="1" applyFill="1" applyBorder="1" applyProtection="1">
      <alignment vertical="top"/>
      <protection/>
    </xf>
    <xf numFmtId="0" fontId="40" fillId="0" borderId="0" xfId="452" applyFont="1" applyAlignment="1" applyProtection="1">
      <alignment wrapText="1"/>
      <protection/>
    </xf>
    <xf numFmtId="0" fontId="40" fillId="56" borderId="27" xfId="452" applyFont="1" applyFill="1" applyBorder="1" applyAlignment="1" applyProtection="1">
      <alignment wrapText="1"/>
      <protection/>
    </xf>
    <xf numFmtId="0" fontId="40" fillId="56" borderId="0" xfId="452" applyFont="1" applyFill="1" applyBorder="1" applyAlignment="1" applyProtection="1">
      <alignment wrapText="1"/>
      <protection/>
    </xf>
    <xf numFmtId="0" fontId="40" fillId="56" borderId="0" xfId="463" applyFont="1" applyFill="1" applyBorder="1" applyAlignment="1" applyProtection="1">
      <alignment wrapText="1"/>
      <protection/>
    </xf>
    <xf numFmtId="0" fontId="40" fillId="56" borderId="21" xfId="463" applyFont="1" applyFill="1" applyBorder="1" applyAlignment="1" applyProtection="1">
      <alignment wrapText="1"/>
      <protection/>
    </xf>
    <xf numFmtId="0" fontId="40" fillId="0" borderId="0" xfId="463" applyFont="1" applyAlignment="1" applyProtection="1">
      <alignment wrapText="1"/>
      <protection/>
    </xf>
    <xf numFmtId="49" fontId="44" fillId="56" borderId="0" xfId="458" applyFont="1" applyFill="1" applyBorder="1" applyAlignment="1" applyProtection="1">
      <alignment horizontal="left" vertical="center" indent="2"/>
      <protection/>
    </xf>
    <xf numFmtId="49" fontId="40" fillId="56" borderId="29" xfId="455" applyFill="1" applyBorder="1" applyProtection="1">
      <alignment vertical="top"/>
      <protection/>
    </xf>
    <xf numFmtId="49" fontId="40" fillId="56" borderId="30" xfId="455" applyFill="1" applyBorder="1" applyProtection="1">
      <alignment vertical="top"/>
      <protection/>
    </xf>
    <xf numFmtId="49" fontId="40" fillId="56" borderId="52" xfId="455" applyFill="1" applyBorder="1" applyProtection="1">
      <alignment vertical="top"/>
      <protection/>
    </xf>
    <xf numFmtId="49" fontId="44" fillId="0" borderId="33" xfId="0" applyNumberFormat="1" applyFont="1" applyFill="1" applyBorder="1" applyAlignment="1" applyProtection="1">
      <alignment horizontal="center" vertical="center"/>
      <protection/>
    </xf>
    <xf numFmtId="49" fontId="44" fillId="40" borderId="61" xfId="0" applyNumberFormat="1" applyFont="1" applyFill="1" applyBorder="1" applyAlignment="1" applyProtection="1">
      <alignment horizontal="center" vertical="center"/>
      <protection locked="0"/>
    </xf>
    <xf numFmtId="0" fontId="55" fillId="0" borderId="0" xfId="340" applyFont="1" applyBorder="1" applyAlignment="1" applyProtection="1">
      <alignment/>
      <protection/>
    </xf>
    <xf numFmtId="0" fontId="55" fillId="56" borderId="21" xfId="340" applyFont="1" applyFill="1" applyBorder="1" applyAlignment="1" applyProtection="1">
      <alignment horizontal="center" vertical="center"/>
      <protection/>
    </xf>
    <xf numFmtId="0" fontId="55" fillId="56" borderId="30" xfId="340" applyFont="1" applyFill="1" applyBorder="1" applyAlignment="1" applyProtection="1">
      <alignment horizontal="center" vertical="center"/>
      <protection/>
    </xf>
    <xf numFmtId="0" fontId="44" fillId="56" borderId="17" xfId="0" applyFont="1" applyFill="1" applyBorder="1" applyAlignment="1" applyProtection="1">
      <alignment horizontal="center" vertical="center" wrapText="1"/>
      <protection/>
    </xf>
    <xf numFmtId="0" fontId="44" fillId="56" borderId="42" xfId="0" applyFont="1" applyFill="1" applyBorder="1" applyAlignment="1" applyProtection="1">
      <alignment horizontal="center" vertical="center" wrapText="1"/>
      <protection/>
    </xf>
    <xf numFmtId="0" fontId="44" fillId="56" borderId="62" xfId="0" applyFont="1" applyFill="1" applyBorder="1" applyAlignment="1" applyProtection="1">
      <alignment horizontal="center" vertical="center" wrapText="1"/>
      <protection/>
    </xf>
    <xf numFmtId="0" fontId="44" fillId="56" borderId="43" xfId="0" applyFont="1" applyFill="1" applyBorder="1" applyAlignment="1" applyProtection="1">
      <alignment horizontal="center" vertical="center" wrapText="1"/>
      <protection/>
    </xf>
    <xf numFmtId="0" fontId="40" fillId="0" borderId="60" xfId="0" applyFont="1" applyFill="1" applyBorder="1" applyAlignment="1" applyProtection="1">
      <alignment horizontal="left" vertical="center" wrapText="1" indent="1"/>
      <protection/>
    </xf>
    <xf numFmtId="0" fontId="40" fillId="0" borderId="60" xfId="0" applyFont="1" applyFill="1" applyBorder="1" applyAlignment="1" applyProtection="1">
      <alignment horizontal="left" vertical="center" wrapText="1"/>
      <protection/>
    </xf>
    <xf numFmtId="0" fontId="44" fillId="0" borderId="60" xfId="0" applyFont="1" applyFill="1" applyBorder="1" applyAlignment="1" applyProtection="1">
      <alignment horizontal="left" vertical="center" wrapText="1"/>
      <protection/>
    </xf>
    <xf numFmtId="0" fontId="40" fillId="0" borderId="32" xfId="0" applyFont="1" applyFill="1" applyBorder="1" applyAlignment="1" applyProtection="1">
      <alignment horizontal="left" vertical="center" wrapText="1"/>
      <protection/>
    </xf>
    <xf numFmtId="49" fontId="44" fillId="7" borderId="18" xfId="456" applyFont="1" applyFill="1" applyBorder="1" applyAlignment="1" applyProtection="1">
      <alignment horizontal="center" vertical="center" wrapText="1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57" fillId="59" borderId="0" xfId="0" applyFont="1" applyFill="1" applyBorder="1" applyAlignment="1" applyProtection="1">
      <alignment horizontal="center" wrapText="1"/>
      <protection/>
    </xf>
    <xf numFmtId="0" fontId="40" fillId="0" borderId="21" xfId="461" applyFont="1" applyFill="1" applyBorder="1" applyAlignment="1" applyProtection="1">
      <alignment vertical="center" wrapText="1"/>
      <protection/>
    </xf>
    <xf numFmtId="49" fontId="44" fillId="56" borderId="17" xfId="0" applyNumberFormat="1" applyFont="1" applyFill="1" applyBorder="1" applyAlignment="1" applyProtection="1">
      <alignment horizontal="center" vertical="center" wrapText="1"/>
      <protection/>
    </xf>
    <xf numFmtId="195" fontId="40" fillId="0" borderId="51" xfId="0" applyNumberFormat="1" applyFont="1" applyFill="1" applyBorder="1" applyAlignment="1" applyProtection="1">
      <alignment vertical="center" wrapText="1"/>
      <protection/>
    </xf>
    <xf numFmtId="14" fontId="40" fillId="0" borderId="51" xfId="0" applyNumberFormat="1" applyFont="1" applyFill="1" applyBorder="1" applyAlignment="1" applyProtection="1">
      <alignment vertical="center" wrapText="1"/>
      <protection/>
    </xf>
    <xf numFmtId="49" fontId="40" fillId="0" borderId="51" xfId="0" applyNumberFormat="1" applyFont="1" applyFill="1" applyBorder="1" applyAlignment="1" applyProtection="1">
      <alignment vertical="center" wrapText="1"/>
      <protection/>
    </xf>
    <xf numFmtId="49" fontId="40" fillId="0" borderId="56" xfId="0" applyNumberFormat="1" applyFont="1" applyFill="1" applyBorder="1" applyAlignment="1" applyProtection="1">
      <alignment vertical="center" wrapText="1"/>
      <protection/>
    </xf>
    <xf numFmtId="49" fontId="54" fillId="56" borderId="34" xfId="0" applyNumberFormat="1" applyFont="1" applyFill="1" applyBorder="1" applyAlignment="1" applyProtection="1">
      <alignment horizontal="center" vertical="center" wrapText="1"/>
      <protection/>
    </xf>
    <xf numFmtId="49" fontId="40" fillId="56" borderId="59" xfId="0" applyNumberFormat="1" applyFont="1" applyFill="1" applyBorder="1" applyAlignment="1" applyProtection="1">
      <alignment horizontal="center" vertical="center"/>
      <protection/>
    </xf>
    <xf numFmtId="0" fontId="40" fillId="57" borderId="60" xfId="0" applyFont="1" applyFill="1" applyBorder="1" applyAlignment="1" applyProtection="1">
      <alignment horizontal="left" vertical="center" wrapText="1" indent="1"/>
      <protection locked="0"/>
    </xf>
    <xf numFmtId="4" fontId="40" fillId="4" borderId="25" xfId="0" applyNumberFormat="1" applyFont="1" applyFill="1" applyBorder="1" applyAlignment="1" applyProtection="1">
      <alignment horizontal="center" vertical="center"/>
      <protection/>
    </xf>
    <xf numFmtId="4" fontId="40" fillId="40" borderId="63" xfId="0" applyNumberFormat="1" applyFont="1" applyFill="1" applyBorder="1" applyAlignment="1" applyProtection="1">
      <alignment horizontal="center" vertical="center"/>
      <protection locked="0"/>
    </xf>
    <xf numFmtId="0" fontId="40" fillId="0" borderId="64" xfId="0" applyFont="1" applyFill="1" applyBorder="1" applyAlignment="1" applyProtection="1">
      <alignment horizontal="left" vertical="center" wrapText="1"/>
      <protection/>
    </xf>
    <xf numFmtId="4" fontId="40" fillId="4" borderId="29" xfId="0" applyNumberFormat="1" applyFont="1" applyFill="1" applyBorder="1" applyAlignment="1" applyProtection="1">
      <alignment horizontal="center" vertical="center"/>
      <protection/>
    </xf>
    <xf numFmtId="49" fontId="58" fillId="58" borderId="65" xfId="462" applyNumberFormat="1" applyFont="1" applyFill="1" applyBorder="1" applyProtection="1">
      <alignment/>
      <protection/>
    </xf>
    <xf numFmtId="0" fontId="55" fillId="58" borderId="61" xfId="340" applyFont="1" applyFill="1" applyBorder="1" applyAlignment="1" applyProtection="1">
      <alignment vertical="center"/>
      <protection/>
    </xf>
    <xf numFmtId="0" fontId="56" fillId="58" borderId="61" xfId="462" applyFont="1" applyFill="1" applyBorder="1" applyAlignment="1" applyProtection="1">
      <alignment horizontal="center"/>
      <protection/>
    </xf>
    <xf numFmtId="0" fontId="40" fillId="56" borderId="37" xfId="0" applyFont="1" applyFill="1" applyBorder="1" applyAlignment="1" applyProtection="1">
      <alignment vertical="center" wrapText="1"/>
      <protection/>
    </xf>
    <xf numFmtId="49" fontId="40" fillId="0" borderId="38" xfId="0" applyNumberFormat="1" applyFont="1" applyFill="1" applyBorder="1" applyAlignment="1" applyProtection="1">
      <alignment horizontal="center" vertical="center" wrapText="1" shrinkToFit="1"/>
      <protection/>
    </xf>
    <xf numFmtId="0" fontId="56" fillId="58" borderId="41" xfId="462" applyFont="1" applyFill="1" applyBorder="1" applyAlignment="1" applyProtection="1">
      <alignment horizontal="center"/>
      <protection/>
    </xf>
    <xf numFmtId="49" fontId="40" fillId="0" borderId="31" xfId="0" applyNumberFormat="1" applyFont="1" applyFill="1" applyBorder="1" applyAlignment="1" applyProtection="1">
      <alignment horizontal="center" vertical="center"/>
      <protection/>
    </xf>
    <xf numFmtId="2" fontId="40" fillId="0" borderId="31" xfId="0" applyNumberFormat="1" applyFont="1" applyFill="1" applyBorder="1" applyAlignment="1" applyProtection="1">
      <alignment horizontal="center" vertical="center"/>
      <protection/>
    </xf>
    <xf numFmtId="4" fontId="40" fillId="0" borderId="31" xfId="0" applyNumberFormat="1" applyFont="1" applyFill="1" applyBorder="1" applyAlignment="1" applyProtection="1">
      <alignment horizontal="center" vertical="center"/>
      <protection/>
    </xf>
    <xf numFmtId="49" fontId="40" fillId="40" borderId="66" xfId="0" applyNumberFormat="1" applyFont="1" applyFill="1" applyBorder="1" applyAlignment="1" applyProtection="1">
      <alignment horizontal="center" vertical="center"/>
      <protection locked="0"/>
    </xf>
    <xf numFmtId="49" fontId="40" fillId="0" borderId="67" xfId="0" applyNumberFormat="1" applyFont="1" applyFill="1" applyBorder="1" applyAlignment="1" applyProtection="1">
      <alignment horizontal="center" vertical="center"/>
      <protection/>
    </xf>
    <xf numFmtId="2" fontId="40" fillId="0" borderId="67" xfId="0" applyNumberFormat="1" applyFont="1" applyFill="1" applyBorder="1" applyAlignment="1" applyProtection="1">
      <alignment horizontal="center" vertical="center"/>
      <protection/>
    </xf>
    <xf numFmtId="4" fontId="40" fillId="40" borderId="67" xfId="0" applyNumberFormat="1" applyFont="1" applyFill="1" applyBorder="1" applyAlignment="1" applyProtection="1">
      <alignment horizontal="center" vertical="center"/>
      <protection locked="0"/>
    </xf>
    <xf numFmtId="0" fontId="56" fillId="58" borderId="68" xfId="462" applyFont="1" applyFill="1" applyBorder="1" applyAlignment="1" applyProtection="1">
      <alignment horizontal="center"/>
      <protection/>
    </xf>
    <xf numFmtId="4" fontId="40" fillId="4" borderId="67" xfId="0" applyNumberFormat="1" applyFont="1" applyFill="1" applyBorder="1" applyAlignment="1" applyProtection="1">
      <alignment horizontal="center" vertical="center"/>
      <protection/>
    </xf>
    <xf numFmtId="4" fontId="40" fillId="40" borderId="69" xfId="0" applyNumberFormat="1" applyFont="1" applyFill="1" applyBorder="1" applyAlignment="1" applyProtection="1">
      <alignment horizontal="center" vertical="center"/>
      <protection locked="0"/>
    </xf>
    <xf numFmtId="49" fontId="44" fillId="0" borderId="50" xfId="0" applyNumberFormat="1" applyFont="1" applyFill="1" applyBorder="1" applyAlignment="1" applyProtection="1">
      <alignment horizontal="center" vertical="center" wrapText="1"/>
      <protection/>
    </xf>
    <xf numFmtId="0" fontId="44" fillId="0" borderId="52" xfId="0" applyFont="1" applyFill="1" applyBorder="1" applyAlignment="1" applyProtection="1">
      <alignment vertical="center" wrapText="1"/>
      <protection/>
    </xf>
    <xf numFmtId="0" fontId="40" fillId="0" borderId="52" xfId="0" applyFont="1" applyFill="1" applyBorder="1" applyAlignment="1" applyProtection="1">
      <alignment horizontal="center" vertical="center" wrapText="1"/>
      <protection/>
    </xf>
    <xf numFmtId="49" fontId="40" fillId="0" borderId="50" xfId="0" applyNumberFormat="1" applyFont="1" applyBorder="1" applyAlignment="1" applyProtection="1">
      <alignment horizontal="center" vertical="center" wrapText="1"/>
      <protection/>
    </xf>
    <xf numFmtId="0" fontId="44" fillId="0" borderId="52" xfId="0" applyFont="1" applyFill="1" applyBorder="1" applyAlignment="1" applyProtection="1">
      <alignment horizontal="left" vertical="center" wrapText="1" indent="1"/>
      <protection/>
    </xf>
    <xf numFmtId="0" fontId="40" fillId="0" borderId="52" xfId="0" applyFont="1" applyBorder="1" applyAlignment="1" applyProtection="1">
      <alignment horizontal="left" vertical="center" wrapText="1" indent="2"/>
      <protection/>
    </xf>
    <xf numFmtId="0" fontId="40" fillId="0" borderId="52" xfId="0" applyFont="1" applyBorder="1" applyAlignment="1" applyProtection="1">
      <alignment horizontal="center" vertical="center" wrapText="1"/>
      <protection/>
    </xf>
    <xf numFmtId="49" fontId="40" fillId="0" borderId="50" xfId="0" applyNumberFormat="1" applyFont="1" applyFill="1" applyBorder="1" applyAlignment="1" applyProtection="1">
      <alignment horizontal="center" vertical="center" wrapText="1"/>
      <protection/>
    </xf>
    <xf numFmtId="0" fontId="40" fillId="0" borderId="52" xfId="0" applyFont="1" applyFill="1" applyBorder="1" applyAlignment="1" applyProtection="1">
      <alignment horizontal="left" vertical="center" wrapText="1" indent="2"/>
      <protection/>
    </xf>
    <xf numFmtId="0" fontId="40" fillId="0" borderId="52" xfId="0" applyFont="1" applyBorder="1" applyAlignment="1" applyProtection="1">
      <alignment horizontal="left" vertical="center" wrapText="1" indent="3"/>
      <protection/>
    </xf>
    <xf numFmtId="49" fontId="44" fillId="0" borderId="50" xfId="0" applyNumberFormat="1" applyFont="1" applyBorder="1" applyAlignment="1" applyProtection="1">
      <alignment horizontal="center" vertical="center" wrapText="1"/>
      <protection/>
    </xf>
    <xf numFmtId="0" fontId="44" fillId="0" borderId="52" xfId="0" applyFont="1" applyBorder="1" applyAlignment="1" applyProtection="1">
      <alignment vertical="center" wrapText="1"/>
      <protection/>
    </xf>
    <xf numFmtId="0" fontId="40" fillId="0" borderId="52" xfId="0" applyFont="1" applyBorder="1" applyAlignment="1" applyProtection="1">
      <alignment vertical="center" wrapText="1"/>
      <protection/>
    </xf>
    <xf numFmtId="49" fontId="44" fillId="0" borderId="47" xfId="0" applyNumberFormat="1" applyFont="1" applyBorder="1" applyAlignment="1" applyProtection="1">
      <alignment horizontal="center" vertical="center" wrapText="1"/>
      <protection/>
    </xf>
    <xf numFmtId="0" fontId="44" fillId="0" borderId="70" xfId="0" applyFont="1" applyBorder="1" applyAlignment="1" applyProtection="1">
      <alignment vertical="center" wrapText="1"/>
      <protection/>
    </xf>
    <xf numFmtId="0" fontId="40" fillId="0" borderId="70" xfId="0" applyFont="1" applyBorder="1" applyAlignment="1" applyProtection="1">
      <alignment horizontal="center" vertical="center" wrapText="1"/>
      <protection/>
    </xf>
    <xf numFmtId="49" fontId="40" fillId="0" borderId="0" xfId="0" applyNumberFormat="1" applyFont="1" applyAlignment="1">
      <alignment/>
    </xf>
    <xf numFmtId="49" fontId="44" fillId="57" borderId="55" xfId="0" applyNumberFormat="1" applyFont="1" applyFill="1" applyBorder="1" applyAlignment="1" applyProtection="1">
      <alignment horizontal="center" vertical="center"/>
      <protection locked="0"/>
    </xf>
    <xf numFmtId="0" fontId="40" fillId="57" borderId="38" xfId="461" applyFont="1" applyFill="1" applyBorder="1" applyAlignment="1" applyProtection="1">
      <alignment horizontal="center" vertical="center" wrapText="1"/>
      <protection locked="0"/>
    </xf>
    <xf numFmtId="167" fontId="40" fillId="40" borderId="56" xfId="0" applyNumberFormat="1" applyFont="1" applyFill="1" applyBorder="1" applyAlignment="1" applyProtection="1">
      <alignment horizontal="center" vertical="center"/>
      <protection locked="0"/>
    </xf>
    <xf numFmtId="0" fontId="40" fillId="56" borderId="66" xfId="457" applyFont="1" applyFill="1" applyBorder="1" applyAlignment="1" applyProtection="1">
      <alignment horizontal="center" vertical="center" wrapText="1"/>
      <protection/>
    </xf>
    <xf numFmtId="0" fontId="44" fillId="57" borderId="69" xfId="457" applyFont="1" applyFill="1" applyBorder="1" applyAlignment="1" applyProtection="1">
      <alignment horizontal="center" vertical="center" wrapText="1"/>
      <protection locked="0"/>
    </xf>
    <xf numFmtId="4" fontId="40" fillId="4" borderId="18" xfId="0" applyNumberFormat="1" applyFont="1" applyFill="1" applyBorder="1" applyAlignment="1" applyProtection="1">
      <alignment horizontal="center" vertical="center"/>
      <protection/>
    </xf>
    <xf numFmtId="0" fontId="40" fillId="56" borderId="25" xfId="0" applyFont="1" applyFill="1" applyBorder="1" applyAlignment="1" applyProtection="1">
      <alignment vertical="center" wrapText="1"/>
      <protection/>
    </xf>
    <xf numFmtId="0" fontId="40" fillId="56" borderId="25" xfId="0" applyFont="1" applyFill="1" applyBorder="1" applyAlignment="1" applyProtection="1">
      <alignment horizontal="center" vertical="center" wrapText="1"/>
      <protection/>
    </xf>
    <xf numFmtId="3" fontId="40" fillId="40" borderId="63" xfId="0" applyNumberFormat="1" applyFont="1" applyFill="1" applyBorder="1" applyAlignment="1" applyProtection="1">
      <alignment horizontal="center" vertical="center"/>
      <protection locked="0"/>
    </xf>
    <xf numFmtId="0" fontId="40" fillId="0" borderId="57" xfId="0" applyFont="1" applyFill="1" applyBorder="1" applyAlignment="1" applyProtection="1">
      <alignment horizontal="center" vertical="center" wrapText="1"/>
      <protection/>
    </xf>
    <xf numFmtId="0" fontId="40" fillId="40" borderId="3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4" applyNumberFormat="1" applyFont="1" applyProtection="1">
      <alignment vertical="top"/>
      <protection/>
    </xf>
    <xf numFmtId="0" fontId="40" fillId="56" borderId="0" xfId="0" applyFont="1" applyFill="1" applyBorder="1" applyAlignment="1" applyProtection="1">
      <alignment/>
      <protection/>
    </xf>
    <xf numFmtId="0" fontId="51" fillId="56" borderId="27" xfId="0" applyFont="1" applyFill="1" applyBorder="1" applyAlignment="1" applyProtection="1">
      <alignment/>
      <protection/>
    </xf>
    <xf numFmtId="0" fontId="54" fillId="56" borderId="24" xfId="0" applyFont="1" applyFill="1" applyBorder="1" applyAlignment="1" applyProtection="1">
      <alignment horizontal="center" vertical="center" wrapText="1"/>
      <protection/>
    </xf>
    <xf numFmtId="0" fontId="54" fillId="56" borderId="37" xfId="0" applyFont="1" applyFill="1" applyBorder="1" applyAlignment="1" applyProtection="1">
      <alignment horizontal="center" vertical="center" wrapText="1"/>
      <protection/>
    </xf>
    <xf numFmtId="0" fontId="54" fillId="56" borderId="38" xfId="0" applyFont="1" applyFill="1" applyBorder="1" applyAlignment="1" applyProtection="1">
      <alignment horizontal="center" vertical="center" wrapText="1"/>
      <protection/>
    </xf>
    <xf numFmtId="0" fontId="44" fillId="56" borderId="44" xfId="0" applyFont="1" applyFill="1" applyBorder="1" applyAlignment="1" applyProtection="1">
      <alignment horizontal="center" vertical="center" wrapText="1"/>
      <protection/>
    </xf>
    <xf numFmtId="0" fontId="40" fillId="56" borderId="18" xfId="0" applyFont="1" applyFill="1" applyBorder="1" applyAlignment="1" applyProtection="1">
      <alignment wrapText="1"/>
      <protection/>
    </xf>
    <xf numFmtId="0" fontId="40" fillId="40" borderId="56" xfId="0" applyFont="1" applyFill="1" applyBorder="1" applyAlignment="1" applyProtection="1">
      <alignment horizontal="center" vertical="center"/>
      <protection locked="0"/>
    </xf>
    <xf numFmtId="0" fontId="40" fillId="56" borderId="56" xfId="0" applyFont="1" applyFill="1" applyBorder="1" applyAlignment="1" applyProtection="1">
      <alignment horizontal="center" vertical="center"/>
      <protection locked="0"/>
    </xf>
    <xf numFmtId="49" fontId="44" fillId="56" borderId="44" xfId="0" applyNumberFormat="1" applyFont="1" applyFill="1" applyBorder="1" applyAlignment="1" applyProtection="1">
      <alignment horizontal="center" vertical="center" wrapText="1"/>
      <protection/>
    </xf>
    <xf numFmtId="0" fontId="40" fillId="56" borderId="51" xfId="0" applyFont="1" applyFill="1" applyBorder="1" applyAlignment="1" applyProtection="1">
      <alignment horizontal="left" vertical="center" wrapText="1"/>
      <protection/>
    </xf>
    <xf numFmtId="0" fontId="44" fillId="58" borderId="71" xfId="0" applyFont="1" applyFill="1" applyBorder="1" applyAlignment="1" applyProtection="1">
      <alignment horizontal="center" wrapText="1"/>
      <protection/>
    </xf>
    <xf numFmtId="0" fontId="55" fillId="58" borderId="72" xfId="340" applyFont="1" applyFill="1" applyBorder="1" applyAlignment="1" applyProtection="1">
      <alignment horizontal="left" vertical="center" wrapText="1" indent="1"/>
      <protection/>
    </xf>
    <xf numFmtId="0" fontId="40" fillId="58" borderId="73" xfId="0" applyFont="1" applyFill="1" applyBorder="1" applyAlignment="1" applyProtection="1">
      <alignment wrapText="1"/>
      <protection/>
    </xf>
    <xf numFmtId="0" fontId="1" fillId="35" borderId="0" xfId="0" applyFont="1" applyFill="1" applyAlignment="1" applyProtection="1">
      <alignment/>
      <protection/>
    </xf>
    <xf numFmtId="0" fontId="0" fillId="38" borderId="0" xfId="0" applyFill="1" applyAlignment="1" applyProtection="1">
      <alignment/>
      <protection/>
    </xf>
    <xf numFmtId="0" fontId="55" fillId="56" borderId="27" xfId="340" applyFont="1" applyFill="1" applyBorder="1" applyAlignment="1" applyProtection="1">
      <alignment horizontal="center" vertical="center" wrapText="1"/>
      <protection/>
    </xf>
    <xf numFmtId="49" fontId="56" fillId="0" borderId="44" xfId="466" applyNumberFormat="1" applyFont="1" applyBorder="1" applyAlignment="1" applyProtection="1">
      <alignment horizontal="center" vertical="center"/>
      <protection/>
    </xf>
    <xf numFmtId="0" fontId="40" fillId="57" borderId="18" xfId="464" applyFont="1" applyFill="1" applyBorder="1" applyAlignment="1" applyProtection="1">
      <alignment horizontal="left" vertical="center" wrapText="1" indent="1"/>
      <protection locked="0"/>
    </xf>
    <xf numFmtId="0" fontId="40" fillId="57" borderId="18" xfId="0" applyFont="1" applyFill="1" applyBorder="1" applyAlignment="1" applyProtection="1">
      <alignment wrapText="1"/>
      <protection locked="0"/>
    </xf>
    <xf numFmtId="0" fontId="40" fillId="40" borderId="33" xfId="340" applyFont="1" applyFill="1" applyBorder="1" applyAlignment="1" applyProtection="1">
      <alignment horizontal="center" vertical="center" wrapText="1"/>
      <protection locked="0"/>
    </xf>
    <xf numFmtId="0" fontId="51" fillId="56" borderId="27" xfId="0" applyFont="1" applyFill="1" applyBorder="1" applyAlignment="1" applyProtection="1">
      <alignment horizontal="right" vertical="top"/>
      <protection/>
    </xf>
    <xf numFmtId="0" fontId="40" fillId="56" borderId="65" xfId="0" applyFont="1" applyFill="1" applyBorder="1" applyAlignment="1" applyProtection="1">
      <alignment horizontal="center" vertical="center"/>
      <protection/>
    </xf>
    <xf numFmtId="0" fontId="40" fillId="56" borderId="61" xfId="0" applyFont="1" applyFill="1" applyBorder="1" applyAlignment="1" applyProtection="1">
      <alignment vertical="center" wrapText="1"/>
      <protection/>
    </xf>
    <xf numFmtId="4" fontId="40" fillId="56" borderId="41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horizontal="right" vertical="top"/>
      <protection/>
    </xf>
    <xf numFmtId="0" fontId="40" fillId="58" borderId="65" xfId="0" applyFont="1" applyFill="1" applyBorder="1" applyAlignment="1" applyProtection="1">
      <alignment horizontal="center" vertical="center"/>
      <protection/>
    </xf>
    <xf numFmtId="0" fontId="55" fillId="58" borderId="61" xfId="340" applyFont="1" applyFill="1" applyBorder="1" applyAlignment="1" applyProtection="1">
      <alignment horizontal="left" vertical="center" indent="1"/>
      <protection/>
    </xf>
    <xf numFmtId="4" fontId="40" fillId="58" borderId="41" xfId="0" applyNumberFormat="1" applyFont="1" applyFill="1" applyBorder="1" applyAlignment="1" applyProtection="1">
      <alignment horizontal="center" vertical="center"/>
      <protection locked="0"/>
    </xf>
    <xf numFmtId="4" fontId="40" fillId="4" borderId="63" xfId="0" applyNumberFormat="1" applyFont="1" applyFill="1" applyBorder="1" applyAlignment="1" applyProtection="1">
      <alignment horizontal="center" vertical="center"/>
      <protection/>
    </xf>
    <xf numFmtId="49" fontId="40" fillId="0" borderId="29" xfId="0" applyNumberFormat="1" applyFont="1" applyFill="1" applyBorder="1" applyAlignment="1" applyProtection="1">
      <alignment vertical="center" wrapText="1"/>
      <protection/>
    </xf>
    <xf numFmtId="49" fontId="40" fillId="0" borderId="55" xfId="0" applyNumberFormat="1" applyFont="1" applyFill="1" applyBorder="1" applyAlignment="1" applyProtection="1">
      <alignment vertical="center" wrapText="1"/>
      <protection/>
    </xf>
    <xf numFmtId="49" fontId="40" fillId="40" borderId="55" xfId="0" applyNumberFormat="1" applyFont="1" applyFill="1" applyBorder="1" applyAlignment="1" applyProtection="1">
      <alignment vertical="center" wrapText="1"/>
      <protection locked="0"/>
    </xf>
    <xf numFmtId="0" fontId="44" fillId="56" borderId="46" xfId="438" applyFont="1" applyFill="1" applyBorder="1" applyAlignment="1" applyProtection="1">
      <alignment horizontal="center" vertical="center" wrapText="1"/>
      <protection/>
    </xf>
    <xf numFmtId="0" fontId="44" fillId="56" borderId="74" xfId="0" applyFont="1" applyFill="1" applyBorder="1" applyAlignment="1" applyProtection="1">
      <alignment horizontal="center" vertical="center" wrapText="1"/>
      <protection/>
    </xf>
    <xf numFmtId="0" fontId="40" fillId="56" borderId="32" xfId="0" applyNumberFormat="1" applyFont="1" applyFill="1" applyBorder="1" applyAlignment="1" applyProtection="1">
      <alignment horizontal="left" vertical="center" wrapText="1"/>
      <protection/>
    </xf>
    <xf numFmtId="0" fontId="40" fillId="7" borderId="59" xfId="0" applyFont="1" applyFill="1" applyBorder="1" applyAlignment="1" applyProtection="1">
      <alignment horizontal="center" vertical="center"/>
      <protection/>
    </xf>
    <xf numFmtId="0" fontId="40" fillId="7" borderId="60" xfId="0" applyNumberFormat="1" applyFont="1" applyFill="1" applyBorder="1" applyAlignment="1" applyProtection="1">
      <alignment horizontal="left" vertical="center" wrapText="1"/>
      <protection/>
    </xf>
    <xf numFmtId="0" fontId="55" fillId="38" borderId="63" xfId="340" applyFont="1" applyFill="1" applyBorder="1" applyAlignment="1" applyProtection="1">
      <alignment horizontal="center" vertical="center"/>
      <protection/>
    </xf>
    <xf numFmtId="49" fontId="40" fillId="0" borderId="18" xfId="0" applyNumberFormat="1" applyFont="1" applyFill="1" applyBorder="1" applyAlignment="1" applyProtection="1">
      <alignment vertical="center" wrapText="1" shrinkToFit="1" readingOrder="1"/>
      <protection/>
    </xf>
    <xf numFmtId="49" fontId="40" fillId="40" borderId="18" xfId="0" applyNumberFormat="1" applyFont="1" applyFill="1" applyBorder="1" applyAlignment="1" applyProtection="1">
      <alignment horizontal="center" vertical="center" wrapText="1"/>
      <protection locked="0"/>
    </xf>
    <xf numFmtId="49" fontId="40" fillId="40" borderId="54" xfId="0" applyNumberFormat="1" applyFont="1" applyFill="1" applyBorder="1" applyAlignment="1" applyProtection="1">
      <alignment horizontal="left" vertical="center" wrapText="1" shrinkToFit="1"/>
      <protection locked="0"/>
    </xf>
    <xf numFmtId="49" fontId="40" fillId="40" borderId="55" xfId="0" applyNumberFormat="1" applyFont="1" applyFill="1" applyBorder="1" applyAlignment="1" applyProtection="1">
      <alignment horizontal="left" vertical="center" wrapText="1" shrinkToFit="1"/>
      <protection locked="0"/>
    </xf>
    <xf numFmtId="0" fontId="49" fillId="56" borderId="26" xfId="463" applyNumberFormat="1" applyFont="1" applyFill="1" applyBorder="1" applyAlignment="1" applyProtection="1">
      <alignment horizontal="center" vertical="center" wrapText="1"/>
      <protection/>
    </xf>
    <xf numFmtId="0" fontId="49" fillId="56" borderId="45" xfId="463" applyNumberFormat="1" applyFont="1" applyFill="1" applyBorder="1" applyAlignment="1" applyProtection="1">
      <alignment horizontal="center" vertical="center" wrapText="1"/>
      <protection/>
    </xf>
    <xf numFmtId="49" fontId="44" fillId="7" borderId="55" xfId="455" applyFont="1" applyFill="1" applyBorder="1" applyAlignment="1" applyProtection="1">
      <alignment horizontal="center" vertical="center"/>
      <protection/>
    </xf>
    <xf numFmtId="49" fontId="44" fillId="7" borderId="61" xfId="455" applyFont="1" applyFill="1" applyBorder="1" applyAlignment="1" applyProtection="1">
      <alignment horizontal="center" vertical="center"/>
      <protection/>
    </xf>
    <xf numFmtId="49" fontId="44" fillId="7" borderId="31" xfId="455" applyFont="1" applyFill="1" applyBorder="1" applyAlignment="1" applyProtection="1">
      <alignment horizontal="center" vertical="center"/>
      <protection/>
    </xf>
    <xf numFmtId="49" fontId="44" fillId="0" borderId="18" xfId="455" applyFont="1" applyBorder="1" applyAlignment="1" applyProtection="1">
      <alignment horizontal="center" vertical="center" wrapText="1"/>
      <protection/>
    </xf>
    <xf numFmtId="49" fontId="44" fillId="0" borderId="0" xfId="458" applyFont="1" applyBorder="1" applyAlignment="1" applyProtection="1">
      <alignment horizontal="left" vertical="center" indent="2"/>
      <protection/>
    </xf>
    <xf numFmtId="49" fontId="40" fillId="56" borderId="0" xfId="458" applyFont="1" applyFill="1" applyBorder="1" applyAlignment="1" applyProtection="1">
      <alignment horizontal="right" vertical="center"/>
      <protection/>
    </xf>
    <xf numFmtId="49" fontId="40" fillId="40" borderId="55" xfId="458" applyFont="1" applyFill="1" applyBorder="1" applyAlignment="1" applyProtection="1">
      <alignment horizontal="left" vertical="center" wrapText="1"/>
      <protection locked="0"/>
    </xf>
    <xf numFmtId="49" fontId="40" fillId="40" borderId="61" xfId="458" applyFont="1" applyFill="1" applyBorder="1" applyAlignment="1" applyProtection="1">
      <alignment horizontal="left" vertical="center" wrapText="1"/>
      <protection locked="0"/>
    </xf>
    <xf numFmtId="49" fontId="44" fillId="4" borderId="18" xfId="455" applyNumberFormat="1" applyFont="1" applyFill="1" applyBorder="1" applyAlignment="1" applyProtection="1">
      <alignment horizontal="center" vertical="center" wrapText="1"/>
      <protection/>
    </xf>
    <xf numFmtId="49" fontId="40" fillId="40" borderId="18" xfId="458" applyFont="1" applyFill="1" applyBorder="1" applyAlignment="1" applyProtection="1">
      <alignment horizontal="left" vertical="center" wrapText="1"/>
      <protection locked="0"/>
    </xf>
    <xf numFmtId="49" fontId="40" fillId="40" borderId="61" xfId="458" applyFont="1" applyFill="1" applyBorder="1" applyAlignment="1" applyProtection="1">
      <alignment horizontal="left" vertical="center"/>
      <protection locked="0"/>
    </xf>
    <xf numFmtId="49" fontId="55" fillId="40" borderId="55" xfId="340" applyNumberFormat="1" applyFont="1" applyFill="1" applyBorder="1" applyAlignment="1" applyProtection="1">
      <alignment horizontal="left" vertical="center" wrapText="1"/>
      <protection locked="0"/>
    </xf>
    <xf numFmtId="49" fontId="55" fillId="40" borderId="18" xfId="342" applyNumberFormat="1" applyFont="1" applyFill="1" applyBorder="1" applyAlignment="1" applyProtection="1">
      <alignment horizontal="left" vertical="center" wrapText="1"/>
      <protection locked="0"/>
    </xf>
    <xf numFmtId="49" fontId="40" fillId="40" borderId="55" xfId="458" applyFont="1" applyFill="1" applyBorder="1" applyAlignment="1" applyProtection="1">
      <alignment horizontal="left" vertical="center"/>
      <protection locked="0"/>
    </xf>
    <xf numFmtId="49" fontId="55" fillId="40" borderId="55" xfId="342" applyNumberFormat="1" applyFont="1" applyFill="1" applyBorder="1" applyAlignment="1" applyProtection="1">
      <alignment horizontal="left" vertical="center"/>
      <protection locked="0"/>
    </xf>
    <xf numFmtId="49" fontId="44" fillId="40" borderId="61" xfId="458" applyFont="1" applyFill="1" applyBorder="1" applyAlignment="1" applyProtection="1">
      <alignment horizontal="left" vertical="center"/>
      <protection locked="0"/>
    </xf>
    <xf numFmtId="49" fontId="40" fillId="56" borderId="44" xfId="467" applyNumberFormat="1" applyFont="1" applyFill="1" applyBorder="1" applyAlignment="1" applyProtection="1">
      <alignment horizontal="center" vertical="center" wrapText="1"/>
      <protection/>
    </xf>
    <xf numFmtId="49" fontId="40" fillId="56" borderId="36" xfId="467" applyNumberFormat="1" applyFont="1" applyFill="1" applyBorder="1" applyAlignment="1" applyProtection="1">
      <alignment horizontal="center" vertical="center" wrapText="1"/>
      <protection/>
    </xf>
    <xf numFmtId="0" fontId="40" fillId="56" borderId="75" xfId="461" applyFont="1" applyFill="1" applyBorder="1" applyAlignment="1" applyProtection="1">
      <alignment horizontal="center" vertical="center" wrapText="1"/>
      <protection/>
    </xf>
    <xf numFmtId="0" fontId="40" fillId="56" borderId="76" xfId="461" applyFont="1" applyFill="1" applyBorder="1" applyAlignment="1" applyProtection="1">
      <alignment horizontal="center" vertical="center" wrapText="1"/>
      <protection/>
    </xf>
    <xf numFmtId="0" fontId="40" fillId="56" borderId="44" xfId="461" applyFont="1" applyFill="1" applyBorder="1" applyAlignment="1" applyProtection="1">
      <alignment horizontal="center" vertical="center" wrapText="1"/>
      <protection/>
    </xf>
    <xf numFmtId="0" fontId="40" fillId="56" borderId="65" xfId="461" applyFont="1" applyFill="1" applyBorder="1" applyAlignment="1" applyProtection="1">
      <alignment horizontal="center" vertical="center" wrapText="1"/>
      <protection/>
    </xf>
    <xf numFmtId="0" fontId="40" fillId="56" borderId="31" xfId="461" applyFont="1" applyFill="1" applyBorder="1" applyAlignment="1" applyProtection="1">
      <alignment horizontal="center" vertical="center" wrapText="1"/>
      <protection/>
    </xf>
    <xf numFmtId="0" fontId="40" fillId="56" borderId="36" xfId="461" applyFont="1" applyFill="1" applyBorder="1" applyAlignment="1" applyProtection="1">
      <alignment horizontal="center" vertical="center" wrapText="1"/>
      <protection/>
    </xf>
    <xf numFmtId="0" fontId="40" fillId="57" borderId="53" xfId="461" applyFont="1" applyFill="1" applyBorder="1" applyAlignment="1" applyProtection="1">
      <alignment horizontal="center" vertical="center" wrapText="1"/>
      <protection locked="0"/>
    </xf>
    <xf numFmtId="0" fontId="40" fillId="57" borderId="74" xfId="461" applyFont="1" applyFill="1" applyBorder="1" applyAlignment="1" applyProtection="1">
      <alignment horizontal="center" vertical="center" wrapText="1"/>
      <protection locked="0"/>
    </xf>
    <xf numFmtId="0" fontId="44" fillId="56" borderId="26" xfId="461" applyFont="1" applyFill="1" applyBorder="1" applyAlignment="1" applyProtection="1">
      <alignment horizontal="right" vertical="center" wrapText="1"/>
      <protection/>
    </xf>
    <xf numFmtId="0" fontId="44" fillId="7" borderId="55" xfId="461" applyFont="1" applyFill="1" applyBorder="1" applyAlignment="1" applyProtection="1">
      <alignment horizontal="center" vertical="center" wrapText="1"/>
      <protection/>
    </xf>
    <xf numFmtId="0" fontId="44" fillId="7" borderId="61" xfId="461" applyFont="1" applyFill="1" applyBorder="1" applyAlignment="1" applyProtection="1">
      <alignment horizontal="center" vertical="center" wrapText="1"/>
      <protection/>
    </xf>
    <xf numFmtId="0" fontId="44" fillId="7" borderId="31" xfId="461" applyFont="1" applyFill="1" applyBorder="1" applyAlignment="1" applyProtection="1">
      <alignment horizontal="center" vertical="center" wrapText="1"/>
      <protection/>
    </xf>
    <xf numFmtId="0" fontId="44" fillId="56" borderId="24" xfId="461" applyFont="1" applyFill="1" applyBorder="1" applyAlignment="1" applyProtection="1">
      <alignment horizontal="center" vertical="center" wrapText="1"/>
      <protection/>
    </xf>
    <xf numFmtId="0" fontId="44" fillId="56" borderId="38" xfId="461" applyFont="1" applyFill="1" applyBorder="1" applyAlignment="1" applyProtection="1">
      <alignment horizontal="center" vertical="center" wrapText="1"/>
      <protection/>
    </xf>
    <xf numFmtId="0" fontId="44" fillId="4" borderId="36" xfId="461" applyFont="1" applyFill="1" applyBorder="1" applyAlignment="1" applyProtection="1">
      <alignment horizontal="center" vertical="center" wrapText="1"/>
      <protection/>
    </xf>
    <xf numFmtId="0" fontId="44" fillId="4" borderId="39" xfId="461" applyFont="1" applyFill="1" applyBorder="1" applyAlignment="1" applyProtection="1">
      <alignment horizontal="center" vertical="center" wrapText="1"/>
      <protection/>
    </xf>
    <xf numFmtId="0" fontId="40" fillId="57" borderId="53" xfId="467" applyNumberFormat="1" applyFont="1" applyFill="1" applyBorder="1" applyAlignment="1" applyProtection="1">
      <alignment horizontal="center" vertical="center" wrapText="1"/>
      <protection locked="0"/>
    </xf>
    <xf numFmtId="0" fontId="40" fillId="57" borderId="74" xfId="467" applyNumberFormat="1" applyFont="1" applyFill="1" applyBorder="1" applyAlignment="1" applyProtection="1">
      <alignment horizontal="center" vertical="center" wrapText="1"/>
      <protection locked="0"/>
    </xf>
    <xf numFmtId="0" fontId="40" fillId="56" borderId="53" xfId="467" applyNumberFormat="1" applyFont="1" applyFill="1" applyBorder="1" applyAlignment="1" applyProtection="1">
      <alignment horizontal="center" vertical="center" wrapText="1"/>
      <protection/>
    </xf>
    <xf numFmtId="0" fontId="40" fillId="56" borderId="74" xfId="467" applyNumberFormat="1" applyFont="1" applyFill="1" applyBorder="1" applyAlignment="1" applyProtection="1">
      <alignment horizontal="center" vertical="center" wrapText="1"/>
      <protection/>
    </xf>
    <xf numFmtId="0" fontId="44" fillId="7" borderId="55" xfId="0" applyFont="1" applyFill="1" applyBorder="1" applyAlignment="1" applyProtection="1">
      <alignment horizontal="center" vertical="center" wrapText="1"/>
      <protection/>
    </xf>
    <xf numFmtId="0" fontId="44" fillId="7" borderId="61" xfId="0" applyFont="1" applyFill="1" applyBorder="1" applyAlignment="1" applyProtection="1">
      <alignment horizontal="center" vertical="center" wrapText="1"/>
      <protection/>
    </xf>
    <xf numFmtId="0" fontId="44" fillId="7" borderId="31" xfId="0" applyFont="1" applyFill="1" applyBorder="1" applyAlignment="1" applyProtection="1">
      <alignment horizontal="center" vertical="center" wrapText="1"/>
      <protection/>
    </xf>
    <xf numFmtId="0" fontId="59" fillId="56" borderId="0" xfId="0" applyFont="1" applyFill="1" applyBorder="1" applyAlignment="1" applyProtection="1">
      <alignment horizontal="left" vertical="center" wrapText="1"/>
      <protection/>
    </xf>
    <xf numFmtId="0" fontId="40" fillId="56" borderId="0" xfId="0" applyFont="1" applyFill="1" applyBorder="1" applyAlignment="1" applyProtection="1">
      <alignment horizontal="left" vertical="center" wrapText="1"/>
      <protection/>
    </xf>
    <xf numFmtId="0" fontId="44" fillId="7" borderId="55" xfId="0" applyFont="1" applyFill="1" applyBorder="1" applyAlignment="1" applyProtection="1">
      <alignment horizontal="center" vertical="center"/>
      <protection/>
    </xf>
    <xf numFmtId="0" fontId="44" fillId="7" borderId="61" xfId="0" applyFont="1" applyFill="1" applyBorder="1" applyAlignment="1" applyProtection="1">
      <alignment horizontal="center" vertical="center"/>
      <protection/>
    </xf>
    <xf numFmtId="0" fontId="44" fillId="7" borderId="31" xfId="0" applyFont="1" applyFill="1" applyBorder="1" applyAlignment="1" applyProtection="1">
      <alignment horizontal="center" vertical="center"/>
      <protection/>
    </xf>
    <xf numFmtId="0" fontId="44" fillId="38" borderId="35" xfId="0" applyFont="1" applyFill="1" applyBorder="1" applyAlignment="1" applyProtection="1">
      <alignment horizontal="center" vertical="center" wrapText="1"/>
      <protection/>
    </xf>
    <xf numFmtId="0" fontId="44" fillId="38" borderId="77" xfId="0" applyFont="1" applyFill="1" applyBorder="1" applyAlignment="1" applyProtection="1">
      <alignment horizontal="center" vertical="center" wrapText="1"/>
      <protection/>
    </xf>
    <xf numFmtId="0" fontId="44" fillId="38" borderId="74" xfId="0" applyFont="1" applyFill="1" applyBorder="1" applyAlignment="1" applyProtection="1">
      <alignment horizontal="center" vertical="center" wrapText="1"/>
      <protection/>
    </xf>
  </cellXfs>
  <cellStyles count="537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Гиперссылка_PREDEL.JKH.2010(v1.3)" xfId="341"/>
    <cellStyle name="Гиперссылка_TR.TARIFF.AUTO.P.M.2.16" xfId="342"/>
    <cellStyle name="ДАТА" xfId="343"/>
    <cellStyle name="Currency" xfId="344"/>
    <cellStyle name="Currency [0]" xfId="345"/>
    <cellStyle name="Заголовок" xfId="346"/>
    <cellStyle name="Заголовок 1" xfId="347"/>
    <cellStyle name="Заголовок 1 2" xfId="348"/>
    <cellStyle name="Заголовок 1 3" xfId="349"/>
    <cellStyle name="Заголовок 1 4" xfId="350"/>
    <cellStyle name="Заголовок 1 5" xfId="351"/>
    <cellStyle name="Заголовок 1 6" xfId="352"/>
    <cellStyle name="Заголовок 1 7" xfId="353"/>
    <cellStyle name="Заголовок 1 8" xfId="354"/>
    <cellStyle name="Заголовок 1 9" xfId="355"/>
    <cellStyle name="Заголовок 2" xfId="356"/>
    <cellStyle name="Заголовок 2 2" xfId="357"/>
    <cellStyle name="Заголовок 2 3" xfId="358"/>
    <cellStyle name="Заголовок 2 4" xfId="359"/>
    <cellStyle name="Заголовок 2 5" xfId="360"/>
    <cellStyle name="Заголовок 2 6" xfId="361"/>
    <cellStyle name="Заголовок 2 7" xfId="362"/>
    <cellStyle name="Заголовок 2 8" xfId="363"/>
    <cellStyle name="Заголовок 2 9" xfId="364"/>
    <cellStyle name="Заголовок 3" xfId="365"/>
    <cellStyle name="Заголовок 3 2" xfId="366"/>
    <cellStyle name="Заголовок 3 3" xfId="367"/>
    <cellStyle name="Заголовок 3 4" xfId="368"/>
    <cellStyle name="Заголовок 3 5" xfId="369"/>
    <cellStyle name="Заголовок 3 6" xfId="370"/>
    <cellStyle name="Заголовок 3 7" xfId="371"/>
    <cellStyle name="Заголовок 3 8" xfId="372"/>
    <cellStyle name="Заголовок 3 9" xfId="373"/>
    <cellStyle name="Заголовок 4" xfId="374"/>
    <cellStyle name="Заголовок 4 2" xfId="375"/>
    <cellStyle name="Заголовок 4 3" xfId="376"/>
    <cellStyle name="Заголовок 4 4" xfId="377"/>
    <cellStyle name="Заголовок 4 5" xfId="378"/>
    <cellStyle name="Заголовок 4 6" xfId="379"/>
    <cellStyle name="Заголовок 4 7" xfId="380"/>
    <cellStyle name="Заголовок 4 8" xfId="381"/>
    <cellStyle name="Заголовок 4 9" xfId="382"/>
    <cellStyle name="ЗАГОЛОВОК1" xfId="383"/>
    <cellStyle name="ЗАГОЛОВОК2" xfId="384"/>
    <cellStyle name="ЗаголовокСтолбца" xfId="385"/>
    <cellStyle name="Защитный" xfId="386"/>
    <cellStyle name="Значение" xfId="387"/>
    <cellStyle name="Итог" xfId="388"/>
    <cellStyle name="Итог 2" xfId="389"/>
    <cellStyle name="Итог 3" xfId="390"/>
    <cellStyle name="Итог 4" xfId="391"/>
    <cellStyle name="Итог 5" xfId="392"/>
    <cellStyle name="Итог 6" xfId="393"/>
    <cellStyle name="Итог 7" xfId="394"/>
    <cellStyle name="Итог 8" xfId="395"/>
    <cellStyle name="Итог 9" xfId="396"/>
    <cellStyle name="ИТОГОВЫЙ" xfId="397"/>
    <cellStyle name="Контрольная ячейка" xfId="398"/>
    <cellStyle name="Контрольная ячейка 2" xfId="399"/>
    <cellStyle name="Контрольная ячейка 3" xfId="400"/>
    <cellStyle name="Контрольная ячейка 4" xfId="401"/>
    <cellStyle name="Контрольная ячейка 5" xfId="402"/>
    <cellStyle name="Контрольная ячейка 6" xfId="403"/>
    <cellStyle name="Контрольная ячейка 7" xfId="404"/>
    <cellStyle name="Контрольная ячейка 8" xfId="405"/>
    <cellStyle name="Контрольная ячейка 9" xfId="406"/>
    <cellStyle name="Мои наименования показателей" xfId="407"/>
    <cellStyle name="Мои наименования показателей 2" xfId="408"/>
    <cellStyle name="Мои наименования показателей 3" xfId="409"/>
    <cellStyle name="Мои наименования показателей 4" xfId="410"/>
    <cellStyle name="Мои наименования показателей 5" xfId="411"/>
    <cellStyle name="Мои наименования показателей 6" xfId="412"/>
    <cellStyle name="Мои наименования показателей 7" xfId="413"/>
    <cellStyle name="Мои наименования показателей 8" xfId="414"/>
    <cellStyle name="Мои наименования показателей_BALANCE.TBO.1.71" xfId="415"/>
    <cellStyle name="Мой заголовок" xfId="416"/>
    <cellStyle name="Мой заголовок листа" xfId="417"/>
    <cellStyle name="назв фил" xfId="418"/>
    <cellStyle name="Название" xfId="419"/>
    <cellStyle name="Название 2" xfId="420"/>
    <cellStyle name="Название 3" xfId="421"/>
    <cellStyle name="Название 4" xfId="422"/>
    <cellStyle name="Название 5" xfId="423"/>
    <cellStyle name="Название 6" xfId="424"/>
    <cellStyle name="Название 7" xfId="425"/>
    <cellStyle name="Название 8" xfId="426"/>
    <cellStyle name="Название 9" xfId="427"/>
    <cellStyle name="Нейтральный" xfId="428"/>
    <cellStyle name="Нейтральный 2" xfId="429"/>
    <cellStyle name="Нейтральный 3" xfId="430"/>
    <cellStyle name="Нейтральный 4" xfId="431"/>
    <cellStyle name="Нейтральный 5" xfId="432"/>
    <cellStyle name="Нейтральный 6" xfId="433"/>
    <cellStyle name="Нейтральный 7" xfId="434"/>
    <cellStyle name="Нейтральный 8" xfId="435"/>
    <cellStyle name="Нейтральный 9" xfId="436"/>
    <cellStyle name="Обычный 10" xfId="437"/>
    <cellStyle name="Обычный 2" xfId="438"/>
    <cellStyle name="Обычный 2 2" xfId="439"/>
    <cellStyle name="Обычный 2 3" xfId="440"/>
    <cellStyle name="Обычный 2 4" xfId="441"/>
    <cellStyle name="Обычный 2 5" xfId="442"/>
    <cellStyle name="Обычный 2 6" xfId="443"/>
    <cellStyle name="Обычный 2_EE.FORMA15.BS.4.78(v0.1)" xfId="444"/>
    <cellStyle name="Обычный 3" xfId="445"/>
    <cellStyle name="Обычный 4" xfId="446"/>
    <cellStyle name="Обычный 5" xfId="447"/>
    <cellStyle name="Обычный 6" xfId="448"/>
    <cellStyle name="Обычный 7" xfId="449"/>
    <cellStyle name="Обычный 8" xfId="450"/>
    <cellStyle name="Обычный 9" xfId="451"/>
    <cellStyle name="Обычный_BALANCE.VODOSN.2008YEAR_JKK.33.VS.1.77" xfId="452"/>
    <cellStyle name="Обычный_EE.RGEN.2.73 (17.11.2009)" xfId="453"/>
    <cellStyle name="Обычный_OREP.JKH.POD.2010YEAR(v1.0)" xfId="454"/>
    <cellStyle name="Обычный_OREP.JKH.POD.2010YEAR(v1.1)" xfId="455"/>
    <cellStyle name="Обычный_PREDEL.JKH.2010(v1.3)" xfId="456"/>
    <cellStyle name="Обычный_PRIL1.ELECTR" xfId="457"/>
    <cellStyle name="Обычный_PRIL4.JKU.7.28(04.03.2009)" xfId="458"/>
    <cellStyle name="Обычный_reest_org" xfId="459"/>
    <cellStyle name="Обычный_TR.TARIFF.AUTO.P.M.2.16" xfId="460"/>
    <cellStyle name="Обычный_ЖКУ_проект3" xfId="461"/>
    <cellStyle name="Обычный_Котёл Сбыты" xfId="462"/>
    <cellStyle name="Обычный_Мониторинг инвестиций" xfId="463"/>
    <cellStyle name="Обычный_Мониторинг по тарифам ТОWRK_BU" xfId="464"/>
    <cellStyle name="Обычный_Приложение 3 (вода) мет" xfId="465"/>
    <cellStyle name="Обычный_ТС цены" xfId="466"/>
    <cellStyle name="Обычный_форма 1 водопровод для орг" xfId="467"/>
    <cellStyle name="Followed Hyperlink" xfId="468"/>
    <cellStyle name="Плохой" xfId="469"/>
    <cellStyle name="Плохой 2" xfId="470"/>
    <cellStyle name="Плохой 3" xfId="471"/>
    <cellStyle name="Плохой 4" xfId="472"/>
    <cellStyle name="Плохой 5" xfId="473"/>
    <cellStyle name="Плохой 6" xfId="474"/>
    <cellStyle name="Плохой 7" xfId="475"/>
    <cellStyle name="Плохой 8" xfId="476"/>
    <cellStyle name="Плохой 9" xfId="477"/>
    <cellStyle name="Поле ввода" xfId="478"/>
    <cellStyle name="Пояснение" xfId="479"/>
    <cellStyle name="Пояснение 2" xfId="480"/>
    <cellStyle name="Пояснение 3" xfId="481"/>
    <cellStyle name="Пояснение 4" xfId="482"/>
    <cellStyle name="Пояснение 5" xfId="483"/>
    <cellStyle name="Пояснение 6" xfId="484"/>
    <cellStyle name="Пояснение 7" xfId="485"/>
    <cellStyle name="Пояснение 8" xfId="486"/>
    <cellStyle name="Пояснение 9" xfId="487"/>
    <cellStyle name="Примечание" xfId="488"/>
    <cellStyle name="Примечание 10" xfId="489"/>
    <cellStyle name="Примечание 11" xfId="490"/>
    <cellStyle name="Примечание 12" xfId="491"/>
    <cellStyle name="Примечание 2" xfId="492"/>
    <cellStyle name="Примечание 2 2" xfId="493"/>
    <cellStyle name="Примечание 2 3" xfId="494"/>
    <cellStyle name="Примечание 2 4" xfId="495"/>
    <cellStyle name="Примечание 2 5" xfId="496"/>
    <cellStyle name="Примечание 2 6" xfId="497"/>
    <cellStyle name="Примечание 3" xfId="498"/>
    <cellStyle name="Примечание 4" xfId="499"/>
    <cellStyle name="Примечание 5" xfId="500"/>
    <cellStyle name="Примечание 6" xfId="501"/>
    <cellStyle name="Примечание 7" xfId="502"/>
    <cellStyle name="Примечание 8" xfId="503"/>
    <cellStyle name="Примечание 9" xfId="504"/>
    <cellStyle name="Percent" xfId="505"/>
    <cellStyle name="Процентный 2" xfId="506"/>
    <cellStyle name="Процентный 3" xfId="507"/>
    <cellStyle name="Процентный 4" xfId="508"/>
    <cellStyle name="Связанная ячейка" xfId="509"/>
    <cellStyle name="Связанная ячейка 2" xfId="510"/>
    <cellStyle name="Связанная ячейка 3" xfId="511"/>
    <cellStyle name="Связанная ячейка 4" xfId="512"/>
    <cellStyle name="Связанная ячейка 5" xfId="513"/>
    <cellStyle name="Связанная ячейка 6" xfId="514"/>
    <cellStyle name="Связанная ячейка 7" xfId="515"/>
    <cellStyle name="Связанная ячейка 8" xfId="516"/>
    <cellStyle name="Связанная ячейка 9" xfId="517"/>
    <cellStyle name="Стиль 1" xfId="518"/>
    <cellStyle name="ТЕКСТ" xfId="519"/>
    <cellStyle name="Текст предупреждения" xfId="520"/>
    <cellStyle name="Текст предупреждения 2" xfId="521"/>
    <cellStyle name="Текст предупреждения 3" xfId="522"/>
    <cellStyle name="Текст предупреждения 4" xfId="523"/>
    <cellStyle name="Текст предупреждения 5" xfId="524"/>
    <cellStyle name="Текст предупреждения 6" xfId="525"/>
    <cellStyle name="Текст предупреждения 7" xfId="526"/>
    <cellStyle name="Текст предупреждения 8" xfId="527"/>
    <cellStyle name="Текст предупреждения 9" xfId="528"/>
    <cellStyle name="Текстовый" xfId="529"/>
    <cellStyle name="Тысячи [0]_3Com" xfId="530"/>
    <cellStyle name="Тысячи_3Com" xfId="531"/>
    <cellStyle name="ФИКСИРОВАННЫЙ" xfId="532"/>
    <cellStyle name="Comma" xfId="533"/>
    <cellStyle name="Comma [0]" xfId="534"/>
    <cellStyle name="Финансовый 2" xfId="535"/>
    <cellStyle name="Формула" xfId="536"/>
    <cellStyle name="ФормулаВБ" xfId="537"/>
    <cellStyle name="ФормулаНаКонтроль" xfId="538"/>
    <cellStyle name="Хороший" xfId="539"/>
    <cellStyle name="Хороший 2" xfId="540"/>
    <cellStyle name="Хороший 3" xfId="541"/>
    <cellStyle name="Хороший 4" xfId="542"/>
    <cellStyle name="Хороший 5" xfId="543"/>
    <cellStyle name="Хороший 6" xfId="544"/>
    <cellStyle name="Хороший 7" xfId="545"/>
    <cellStyle name="Хороший 8" xfId="546"/>
    <cellStyle name="Хороший 9" xfId="547"/>
    <cellStyle name="Џђћ–…ќ’ќ›‰" xfId="5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180975</xdr:colOff>
      <xdr:row>5</xdr:row>
      <xdr:rowOff>38100</xdr:rowOff>
    </xdr:from>
    <xdr:to>
      <xdr:col>11</xdr:col>
      <xdr:colOff>495300</xdr:colOff>
      <xdr:row>5</xdr:row>
      <xdr:rowOff>333375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1085850"/>
          <a:ext cx="24003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45</xdr:row>
      <xdr:rowOff>28575</xdr:rowOff>
    </xdr:from>
    <xdr:to>
      <xdr:col>14</xdr:col>
      <xdr:colOff>638175</xdr:colOff>
      <xdr:row>47</xdr:row>
      <xdr:rowOff>38100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7172325"/>
          <a:ext cx="20288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2247900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4533900"/>
          <a:ext cx="20955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2324100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0" y="2752725"/>
          <a:ext cx="2171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susekov\&#1056;&#1072;&#1073;&#1086;&#1095;&#1080;&#1081;%20&#1089;&#1090;&#1086;&#1083;\&#1057;&#1090;&#1072;&#1085;&#1076;&#1072;&#1088;&#1090;&#1099;%20&#1056;&#1072;&#1089;&#1082;&#1088;&#1099;&#1090;&#1080;&#1103;%20&#1048;&#1085;&#1092;&#1086;&#1088;&#1084;&#1072;&#1094;&#1080;&#1080;\&#1096;&#1072;&#1073;&#1083;&#1086;&#1085;&#1099;\JKH.OPEN.INFO.WARM2(v2.5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susekov\&#1056;&#1072;&#1073;&#1086;&#1095;&#1080;&#1081;%20&#1089;&#1090;&#1086;&#1083;\&#1057;&#1090;&#1072;&#1085;&#1076;&#1072;&#1088;&#1090;&#1099;%20&#1056;&#1072;&#1089;&#1082;&#1088;&#1099;&#1090;&#1080;&#1103;%20&#1048;&#1085;&#1092;&#1086;&#1088;&#1084;&#1072;&#1094;&#1080;&#1080;\&#1096;&#1072;&#1073;&#1083;&#1086;&#1085;&#1099;\JKH.OPEN.INFO.HVS2(v2.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0">
        <row r="2">
          <cell r="P2" t="str">
            <v>Версия 2.5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13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1:Q49"/>
  <sheetViews>
    <sheetView zoomScalePageLayoutView="0" workbookViewId="0" topLeftCell="A1">
      <selection activeCell="S3" sqref="S3"/>
    </sheetView>
  </sheetViews>
  <sheetFormatPr defaultColWidth="9.125" defaultRowHeight="12.75"/>
  <cols>
    <col min="1" max="2" width="2.625" style="208" customWidth="1"/>
    <col min="3" max="15" width="9.125" style="208" customWidth="1"/>
    <col min="16" max="16" width="9.00390625" style="208" customWidth="1"/>
    <col min="17" max="18" width="2.625" style="208" customWidth="1"/>
    <col min="19" max="16384" width="9.125" style="208" customWidth="1"/>
  </cols>
  <sheetData>
    <row r="1" spans="14:15" ht="11.25">
      <c r="N1" s="209"/>
      <c r="O1" s="209"/>
    </row>
    <row r="2" spans="2:17" ht="12.75">
      <c r="B2" s="210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2"/>
      <c r="O2" s="212"/>
      <c r="P2" s="349" t="str">
        <f>"Версия "&amp;GetVersion()</f>
        <v>Версия 3.0</v>
      </c>
      <c r="Q2" s="350"/>
    </row>
    <row r="3" spans="2:17" ht="30.75" customHeight="1">
      <c r="B3" s="213"/>
      <c r="C3" s="351" t="s">
        <v>60</v>
      </c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3"/>
      <c r="Q3" s="214"/>
    </row>
    <row r="4" spans="2:17" ht="12.75">
      <c r="B4" s="213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6"/>
      <c r="O4" s="216"/>
      <c r="P4" s="216"/>
      <c r="Q4" s="214"/>
    </row>
    <row r="5" spans="2:17" ht="15" customHeight="1">
      <c r="B5" s="213"/>
      <c r="C5" s="354" t="s">
        <v>318</v>
      </c>
      <c r="D5" s="354"/>
      <c r="E5" s="354"/>
      <c r="F5" s="354"/>
      <c r="G5" s="354"/>
      <c r="H5" s="354"/>
      <c r="I5" s="215"/>
      <c r="J5" s="215"/>
      <c r="K5" s="215"/>
      <c r="L5" s="215"/>
      <c r="M5" s="215"/>
      <c r="N5" s="216"/>
      <c r="O5" s="216"/>
      <c r="P5" s="215"/>
      <c r="Q5" s="217"/>
    </row>
    <row r="6" spans="2:17" ht="27" customHeight="1">
      <c r="B6" s="213"/>
      <c r="C6" s="359" t="s">
        <v>195</v>
      </c>
      <c r="D6" s="359"/>
      <c r="E6" s="359"/>
      <c r="F6" s="359"/>
      <c r="G6" s="359"/>
      <c r="H6" s="359"/>
      <c r="I6" s="215"/>
      <c r="J6" s="215"/>
      <c r="K6" s="215"/>
      <c r="L6" s="215"/>
      <c r="M6" s="215"/>
      <c r="N6" s="215"/>
      <c r="O6" s="215"/>
      <c r="P6" s="215"/>
      <c r="Q6" s="217"/>
    </row>
    <row r="7" spans="2:17" ht="11.25">
      <c r="B7" s="213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7"/>
    </row>
    <row r="8" spans="2:17" ht="11.25">
      <c r="B8" s="213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7"/>
    </row>
    <row r="9" spans="2:17" ht="11.25">
      <c r="B9" s="213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7"/>
    </row>
    <row r="10" spans="2:17" ht="11.25">
      <c r="B10" s="213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7"/>
    </row>
    <row r="11" spans="2:17" ht="11.25">
      <c r="B11" s="213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7"/>
    </row>
    <row r="12" spans="2:17" ht="11.25">
      <c r="B12" s="213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7"/>
    </row>
    <row r="13" spans="2:17" ht="11.25">
      <c r="B13" s="213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7"/>
    </row>
    <row r="14" spans="2:17" ht="11.25">
      <c r="B14" s="213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7"/>
    </row>
    <row r="15" spans="2:17" ht="11.25">
      <c r="B15" s="213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7"/>
    </row>
    <row r="16" spans="2:17" ht="11.25">
      <c r="B16" s="213"/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7"/>
    </row>
    <row r="17" spans="2:17" ht="11.25">
      <c r="B17" s="213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7"/>
    </row>
    <row r="18" spans="2:17" ht="11.25">
      <c r="B18" s="213"/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7"/>
    </row>
    <row r="19" spans="2:17" ht="11.25">
      <c r="B19" s="213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7"/>
    </row>
    <row r="20" spans="2:17" ht="11.25">
      <c r="B20" s="213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7"/>
    </row>
    <row r="21" spans="2:17" ht="11.25">
      <c r="B21" s="213"/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7"/>
    </row>
    <row r="22" spans="2:17" ht="11.25" customHeight="1">
      <c r="B22" s="213"/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7"/>
    </row>
    <row r="23" spans="2:17" ht="11.25">
      <c r="B23" s="213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7"/>
    </row>
    <row r="24" spans="2:17" ht="11.25">
      <c r="B24" s="213"/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7"/>
    </row>
    <row r="25" spans="2:17" ht="11.25">
      <c r="B25" s="213"/>
      <c r="C25" s="215"/>
      <c r="D25" s="215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7"/>
    </row>
    <row r="26" spans="2:17" ht="11.25">
      <c r="B26" s="213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7"/>
    </row>
    <row r="27" spans="2:17" ht="11.25">
      <c r="B27" s="213"/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7"/>
    </row>
    <row r="28" spans="2:17" ht="11.25">
      <c r="B28" s="213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7"/>
    </row>
    <row r="29" spans="2:17" ht="11.25">
      <c r="B29" s="213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7"/>
    </row>
    <row r="30" spans="2:17" ht="11.25">
      <c r="B30" s="213"/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7"/>
    </row>
    <row r="31" spans="2:17" ht="11.25">
      <c r="B31" s="213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7"/>
    </row>
    <row r="32" spans="2:17" ht="11.25">
      <c r="B32" s="213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7"/>
    </row>
    <row r="33" spans="2:17" ht="11.25">
      <c r="B33" s="213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7"/>
    </row>
    <row r="34" spans="2:17" ht="11.25">
      <c r="B34" s="213"/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7"/>
    </row>
    <row r="35" spans="2:17" s="218" customFormat="1" ht="11.25">
      <c r="B35" s="219"/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1"/>
    </row>
    <row r="36" spans="1:17" s="227" customFormat="1" ht="11.25">
      <c r="A36" s="222"/>
      <c r="B36" s="223"/>
      <c r="C36" s="355" t="s">
        <v>61</v>
      </c>
      <c r="D36" s="355"/>
      <c r="E36" s="355"/>
      <c r="F36" s="355"/>
      <c r="G36" s="355"/>
      <c r="H36" s="355"/>
      <c r="I36" s="224"/>
      <c r="J36" s="224"/>
      <c r="K36" s="224"/>
      <c r="L36" s="224"/>
      <c r="M36" s="224"/>
      <c r="N36" s="225"/>
      <c r="O36" s="225"/>
      <c r="P36" s="225"/>
      <c r="Q36" s="226"/>
    </row>
    <row r="37" spans="1:17" s="227" customFormat="1" ht="11.25">
      <c r="A37" s="222"/>
      <c r="B37" s="223"/>
      <c r="C37" s="356" t="s">
        <v>62</v>
      </c>
      <c r="D37" s="356"/>
      <c r="E37" s="357"/>
      <c r="F37" s="358"/>
      <c r="G37" s="358"/>
      <c r="H37" s="358"/>
      <c r="I37" s="358"/>
      <c r="J37" s="358"/>
      <c r="K37" s="358"/>
      <c r="L37" s="223"/>
      <c r="M37" s="224"/>
      <c r="N37" s="225"/>
      <c r="O37" s="225"/>
      <c r="P37" s="225"/>
      <c r="Q37" s="226"/>
    </row>
    <row r="38" spans="1:17" s="227" customFormat="1" ht="11.25">
      <c r="A38" s="222"/>
      <c r="B38" s="223"/>
      <c r="C38" s="356" t="s">
        <v>63</v>
      </c>
      <c r="D38" s="356"/>
      <c r="E38" s="357"/>
      <c r="F38" s="358"/>
      <c r="G38" s="358"/>
      <c r="H38" s="358"/>
      <c r="I38" s="358"/>
      <c r="J38" s="358"/>
      <c r="K38" s="358"/>
      <c r="L38" s="223"/>
      <c r="M38" s="224"/>
      <c r="N38" s="225"/>
      <c r="O38" s="225"/>
      <c r="P38" s="225"/>
      <c r="Q38" s="226"/>
    </row>
    <row r="39" spans="1:17" s="227" customFormat="1" ht="11.25">
      <c r="A39" s="222"/>
      <c r="B39" s="223"/>
      <c r="C39" s="356" t="s">
        <v>222</v>
      </c>
      <c r="D39" s="356"/>
      <c r="E39" s="362" t="s">
        <v>64</v>
      </c>
      <c r="F39" s="358"/>
      <c r="G39" s="358"/>
      <c r="H39" s="358"/>
      <c r="I39" s="358"/>
      <c r="J39" s="358"/>
      <c r="K39" s="358"/>
      <c r="L39" s="223"/>
      <c r="M39" s="224"/>
      <c r="N39" s="225"/>
      <c r="O39" s="225"/>
      <c r="P39" s="225"/>
      <c r="Q39" s="226"/>
    </row>
    <row r="40" spans="1:17" s="227" customFormat="1" ht="11.25">
      <c r="A40" s="222"/>
      <c r="B40" s="223"/>
      <c r="C40" s="356" t="s">
        <v>65</v>
      </c>
      <c r="D40" s="356"/>
      <c r="E40" s="363"/>
      <c r="F40" s="360"/>
      <c r="G40" s="360"/>
      <c r="H40" s="360"/>
      <c r="I40" s="360"/>
      <c r="J40" s="360"/>
      <c r="K40" s="357"/>
      <c r="L40" s="223"/>
      <c r="M40" s="224"/>
      <c r="N40" s="225"/>
      <c r="O40" s="225"/>
      <c r="P40" s="225"/>
      <c r="Q40" s="226"/>
    </row>
    <row r="41" spans="1:17" s="227" customFormat="1" ht="25.5" customHeight="1">
      <c r="A41" s="222"/>
      <c r="B41" s="223"/>
      <c r="C41" s="356" t="s">
        <v>66</v>
      </c>
      <c r="D41" s="356"/>
      <c r="E41" s="360" t="s">
        <v>67</v>
      </c>
      <c r="F41" s="360"/>
      <c r="G41" s="360"/>
      <c r="H41" s="360"/>
      <c r="I41" s="360"/>
      <c r="J41" s="360"/>
      <c r="K41" s="357"/>
      <c r="L41" s="223"/>
      <c r="M41" s="224"/>
      <c r="N41" s="225"/>
      <c r="O41" s="225"/>
      <c r="P41" s="225"/>
      <c r="Q41" s="226"/>
    </row>
    <row r="42" spans="1:17" s="227" customFormat="1" ht="11.25">
      <c r="A42" s="222"/>
      <c r="B42" s="223"/>
      <c r="C42" s="228"/>
      <c r="D42" s="228"/>
      <c r="E42" s="228"/>
      <c r="F42" s="228"/>
      <c r="G42" s="228"/>
      <c r="H42" s="228"/>
      <c r="I42" s="224"/>
      <c r="J42" s="224"/>
      <c r="K42" s="224"/>
      <c r="L42" s="224"/>
      <c r="M42" s="224"/>
      <c r="N42" s="225"/>
      <c r="O42" s="225"/>
      <c r="P42" s="225"/>
      <c r="Q42" s="226"/>
    </row>
    <row r="43" spans="1:17" s="227" customFormat="1" ht="11.25">
      <c r="A43" s="222"/>
      <c r="B43" s="223"/>
      <c r="C43" s="355" t="s">
        <v>68</v>
      </c>
      <c r="D43" s="355"/>
      <c r="E43" s="355"/>
      <c r="F43" s="355"/>
      <c r="G43" s="355"/>
      <c r="H43" s="355"/>
      <c r="I43" s="224"/>
      <c r="J43" s="224"/>
      <c r="K43" s="224"/>
      <c r="L43" s="224"/>
      <c r="M43" s="224"/>
      <c r="N43" s="225"/>
      <c r="O43" s="225"/>
      <c r="P43" s="225"/>
      <c r="Q43" s="226"/>
    </row>
    <row r="44" spans="1:17" s="227" customFormat="1" ht="11.25">
      <c r="A44" s="222"/>
      <c r="B44" s="223"/>
      <c r="C44" s="356" t="s">
        <v>62</v>
      </c>
      <c r="D44" s="356"/>
      <c r="E44" s="357"/>
      <c r="F44" s="361"/>
      <c r="G44" s="361"/>
      <c r="H44" s="361"/>
      <c r="I44" s="361"/>
      <c r="J44" s="361"/>
      <c r="K44" s="361"/>
      <c r="L44" s="223"/>
      <c r="M44" s="224"/>
      <c r="N44" s="225"/>
      <c r="O44" s="225"/>
      <c r="P44" s="225"/>
      <c r="Q44" s="226"/>
    </row>
    <row r="45" spans="1:17" s="227" customFormat="1" ht="11.25">
      <c r="A45" s="222"/>
      <c r="B45" s="223"/>
      <c r="C45" s="356" t="s">
        <v>63</v>
      </c>
      <c r="D45" s="356"/>
      <c r="E45" s="364"/>
      <c r="F45" s="361"/>
      <c r="G45" s="361"/>
      <c r="H45" s="361"/>
      <c r="I45" s="361"/>
      <c r="J45" s="361"/>
      <c r="K45" s="361"/>
      <c r="L45" s="223"/>
      <c r="M45" s="224"/>
      <c r="N45" s="225"/>
      <c r="O45" s="225"/>
      <c r="P45" s="225"/>
      <c r="Q45" s="226"/>
    </row>
    <row r="46" spans="1:17" s="227" customFormat="1" ht="11.25">
      <c r="A46" s="222"/>
      <c r="B46" s="223"/>
      <c r="C46" s="356" t="s">
        <v>222</v>
      </c>
      <c r="D46" s="356"/>
      <c r="E46" s="365"/>
      <c r="F46" s="366"/>
      <c r="G46" s="366"/>
      <c r="H46" s="366"/>
      <c r="I46" s="366"/>
      <c r="J46" s="366"/>
      <c r="K46" s="366"/>
      <c r="L46" s="223"/>
      <c r="M46" s="224"/>
      <c r="N46" s="225"/>
      <c r="O46" s="225"/>
      <c r="P46" s="225"/>
      <c r="Q46" s="226"/>
    </row>
    <row r="47" spans="1:17" s="227" customFormat="1" ht="11.25">
      <c r="A47" s="222"/>
      <c r="B47" s="223"/>
      <c r="C47" s="356" t="s">
        <v>65</v>
      </c>
      <c r="D47" s="356"/>
      <c r="E47" s="363"/>
      <c r="F47" s="360"/>
      <c r="G47" s="360"/>
      <c r="H47" s="360"/>
      <c r="I47" s="360"/>
      <c r="J47" s="360"/>
      <c r="K47" s="357"/>
      <c r="L47" s="223"/>
      <c r="M47" s="224"/>
      <c r="N47" s="225"/>
      <c r="O47" s="225"/>
      <c r="P47" s="225"/>
      <c r="Q47" s="226"/>
    </row>
    <row r="48" spans="1:17" s="227" customFormat="1" ht="11.25" customHeight="1">
      <c r="A48" s="222"/>
      <c r="B48" s="223"/>
      <c r="C48" s="356" t="s">
        <v>66</v>
      </c>
      <c r="D48" s="356"/>
      <c r="E48" s="360"/>
      <c r="F48" s="360"/>
      <c r="G48" s="360"/>
      <c r="H48" s="360"/>
      <c r="I48" s="360"/>
      <c r="J48" s="360"/>
      <c r="K48" s="360"/>
      <c r="L48" s="223"/>
      <c r="M48" s="224"/>
      <c r="N48" s="225"/>
      <c r="O48" s="225"/>
      <c r="P48" s="225"/>
      <c r="Q48" s="226"/>
    </row>
    <row r="49" spans="2:17" ht="11.25">
      <c r="B49" s="229"/>
      <c r="C49" s="230"/>
      <c r="D49" s="230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1"/>
    </row>
  </sheetData>
  <sheetProtection password="FA9C" sheet="1" objects="1" scenarios="1" formatColumns="0" formatRows="0"/>
  <mergeCells count="26">
    <mergeCell ref="C47:D47"/>
    <mergeCell ref="E47:K47"/>
    <mergeCell ref="C48:D48"/>
    <mergeCell ref="E48:K48"/>
    <mergeCell ref="C45:D45"/>
    <mergeCell ref="E45:K45"/>
    <mergeCell ref="C46:D46"/>
    <mergeCell ref="E46:K46"/>
    <mergeCell ref="C44:D44"/>
    <mergeCell ref="E44:K44"/>
    <mergeCell ref="C39:D39"/>
    <mergeCell ref="E39:K39"/>
    <mergeCell ref="C40:D40"/>
    <mergeCell ref="E40:K40"/>
    <mergeCell ref="C38:D38"/>
    <mergeCell ref="E38:K38"/>
    <mergeCell ref="C6:H6"/>
    <mergeCell ref="C41:D41"/>
    <mergeCell ref="E41:K41"/>
    <mergeCell ref="C43:H43"/>
    <mergeCell ref="P2:Q2"/>
    <mergeCell ref="C3:P3"/>
    <mergeCell ref="C5:H5"/>
    <mergeCell ref="C36:H36"/>
    <mergeCell ref="C37:D37"/>
    <mergeCell ref="E37:K37"/>
  </mergeCells>
  <hyperlinks>
    <hyperlink ref="E39" r:id="rId1" display="help@eias.ru"/>
  </hyperlinks>
  <printOptions/>
  <pageMargins left="0.75" right="0.75" top="1" bottom="1" header="0.5" footer="0.5"/>
  <pageSetup fitToHeight="1" fitToWidth="1" horizontalDpi="600" verticalDpi="600" orientation="portrait" paperSize="9" scale="65" r:id="rId6"/>
  <drawing r:id="rId5"/>
  <legacyDrawing r:id="rId4"/>
  <oleObjects>
    <oleObject progId="Word.Document.8" shapeId="27713745" r:id="rId2"/>
    <oleObject progId="Word.Document.8" shapeId="27713749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A12" sqref="A12"/>
    </sheetView>
  </sheetViews>
  <sheetFormatPr defaultColWidth="9.125" defaultRowHeight="12.75"/>
  <cols>
    <col min="1" max="1" width="30.625" style="1" customWidth="1"/>
    <col min="2" max="2" width="50.625" style="1" customWidth="1"/>
    <col min="3" max="3" width="15.625" style="3" customWidth="1"/>
    <col min="4" max="16384" width="9.125" style="1" customWidth="1"/>
  </cols>
  <sheetData>
    <row r="1" spans="1:3" ht="15" customHeight="1">
      <c r="A1" s="245" t="s">
        <v>414</v>
      </c>
      <c r="B1" s="245" t="s">
        <v>415</v>
      </c>
      <c r="C1" s="245" t="s">
        <v>416</v>
      </c>
    </row>
    <row r="2" ht="12.75">
      <c r="A2" s="60"/>
    </row>
    <row r="3" ht="12.75">
      <c r="A3" s="60"/>
    </row>
    <row r="4" ht="12.75">
      <c r="A4" s="60"/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B1:H67"/>
  <sheetViews>
    <sheetView zoomScalePageLayoutView="0" workbookViewId="0" topLeftCell="A1">
      <selection activeCell="A2" sqref="A2:H67"/>
    </sheetView>
  </sheetViews>
  <sheetFormatPr defaultColWidth="9.125" defaultRowHeight="12.75"/>
  <cols>
    <col min="1" max="16384" width="9.125" style="124" customWidth="1"/>
  </cols>
  <sheetData>
    <row r="1" spans="2:8" ht="12.75">
      <c r="B1" t="s">
        <v>0</v>
      </c>
      <c r="C1" s="124" t="s">
        <v>2</v>
      </c>
      <c r="D1" s="124" t="s">
        <v>3</v>
      </c>
      <c r="E1" s="124" t="s">
        <v>4</v>
      </c>
      <c r="F1" s="124" t="s">
        <v>5</v>
      </c>
      <c r="G1" s="124" t="s">
        <v>6</v>
      </c>
      <c r="H1" s="124" t="s">
        <v>7</v>
      </c>
    </row>
    <row r="2" spans="2:8" ht="11.25">
      <c r="B2" s="293"/>
      <c r="C2" s="293"/>
      <c r="D2" s="293"/>
      <c r="E2" s="293"/>
      <c r="F2" s="293"/>
      <c r="G2" s="293"/>
      <c r="H2" s="293"/>
    </row>
    <row r="3" spans="2:8" ht="11.25">
      <c r="B3" s="293"/>
      <c r="C3" s="293"/>
      <c r="D3" s="293"/>
      <c r="E3" s="293"/>
      <c r="F3" s="293"/>
      <c r="G3" s="293"/>
      <c r="H3" s="293"/>
    </row>
    <row r="4" spans="2:8" ht="11.25">
      <c r="B4" s="293"/>
      <c r="C4" s="293"/>
      <c r="D4" s="293"/>
      <c r="E4" s="293"/>
      <c r="F4" s="293"/>
      <c r="G4" s="293"/>
      <c r="H4" s="293"/>
    </row>
    <row r="5" spans="2:8" ht="11.25">
      <c r="B5" s="293"/>
      <c r="C5" s="293"/>
      <c r="D5" s="293"/>
      <c r="E5" s="293"/>
      <c r="F5" s="293"/>
      <c r="G5" s="293"/>
      <c r="H5" s="293"/>
    </row>
    <row r="6" spans="2:8" ht="11.25">
      <c r="B6" s="293"/>
      <c r="C6" s="293"/>
      <c r="D6" s="293"/>
      <c r="E6" s="293"/>
      <c r="F6" s="293"/>
      <c r="G6" s="293"/>
      <c r="H6" s="293"/>
    </row>
    <row r="7" spans="2:8" ht="11.25">
      <c r="B7" s="293"/>
      <c r="C7" s="293"/>
      <c r="D7" s="293"/>
      <c r="E7" s="293"/>
      <c r="F7" s="293"/>
      <c r="G7" s="293"/>
      <c r="H7" s="293"/>
    </row>
    <row r="8" spans="2:8" ht="11.25">
      <c r="B8" s="293"/>
      <c r="C8" s="293"/>
      <c r="D8" s="293"/>
      <c r="E8" s="293"/>
      <c r="F8" s="293"/>
      <c r="G8" s="293"/>
      <c r="H8" s="293"/>
    </row>
    <row r="9" spans="2:8" ht="11.25">
      <c r="B9" s="293"/>
      <c r="C9" s="293"/>
      <c r="D9" s="293"/>
      <c r="E9" s="293"/>
      <c r="F9" s="293"/>
      <c r="G9" s="293"/>
      <c r="H9" s="293"/>
    </row>
    <row r="10" spans="2:8" ht="11.25">
      <c r="B10" s="293"/>
      <c r="C10" s="293"/>
      <c r="D10" s="293"/>
      <c r="E10" s="293"/>
      <c r="F10" s="293"/>
      <c r="G10" s="293"/>
      <c r="H10" s="293"/>
    </row>
    <row r="11" spans="2:8" ht="11.25">
      <c r="B11" s="293"/>
      <c r="C11" s="293"/>
      <c r="D11" s="293"/>
      <c r="E11" s="293"/>
      <c r="F11" s="293"/>
      <c r="G11" s="293"/>
      <c r="H11" s="293"/>
    </row>
    <row r="12" spans="2:8" ht="11.25">
      <c r="B12" s="293"/>
      <c r="C12" s="293"/>
      <c r="D12" s="293"/>
      <c r="E12" s="293"/>
      <c r="F12" s="293"/>
      <c r="G12" s="293"/>
      <c r="H12" s="293"/>
    </row>
    <row r="13" spans="2:8" ht="11.25">
      <c r="B13" s="293"/>
      <c r="C13" s="293"/>
      <c r="D13" s="293"/>
      <c r="E13" s="293"/>
      <c r="F13" s="293"/>
      <c r="G13" s="293"/>
      <c r="H13" s="293"/>
    </row>
    <row r="14" spans="2:8" ht="11.25">
      <c r="B14" s="293"/>
      <c r="C14" s="293"/>
      <c r="D14" s="293"/>
      <c r="E14" s="293"/>
      <c r="F14" s="293"/>
      <c r="G14" s="293"/>
      <c r="H14" s="293"/>
    </row>
    <row r="15" spans="2:8" ht="11.25">
      <c r="B15" s="293"/>
      <c r="C15" s="293"/>
      <c r="D15" s="293"/>
      <c r="E15" s="293"/>
      <c r="F15" s="293"/>
      <c r="G15" s="293"/>
      <c r="H15" s="293"/>
    </row>
    <row r="16" spans="2:8" ht="11.25">
      <c r="B16" s="293"/>
      <c r="C16" s="293"/>
      <c r="D16" s="293"/>
      <c r="E16" s="293"/>
      <c r="F16" s="293"/>
      <c r="G16" s="293"/>
      <c r="H16" s="293"/>
    </row>
    <row r="17" spans="2:8" ht="11.25">
      <c r="B17" s="293"/>
      <c r="C17" s="293"/>
      <c r="D17" s="293"/>
      <c r="E17" s="293"/>
      <c r="F17" s="293"/>
      <c r="G17" s="293"/>
      <c r="H17" s="293"/>
    </row>
    <row r="18" spans="2:8" ht="11.25">
      <c r="B18" s="293"/>
      <c r="C18" s="293"/>
      <c r="D18" s="293"/>
      <c r="E18" s="293"/>
      <c r="F18" s="293"/>
      <c r="G18" s="293"/>
      <c r="H18" s="293"/>
    </row>
    <row r="19" spans="2:8" ht="11.25">
      <c r="B19" s="293"/>
      <c r="C19" s="293"/>
      <c r="D19" s="293"/>
      <c r="E19" s="293"/>
      <c r="F19" s="293"/>
      <c r="G19" s="293"/>
      <c r="H19" s="293"/>
    </row>
    <row r="20" spans="2:8" ht="11.25">
      <c r="B20" s="293"/>
      <c r="C20" s="293"/>
      <c r="D20" s="293"/>
      <c r="E20" s="293"/>
      <c r="F20" s="293"/>
      <c r="G20" s="293"/>
      <c r="H20" s="293"/>
    </row>
    <row r="21" spans="2:8" ht="11.25">
      <c r="B21" s="293"/>
      <c r="C21" s="293"/>
      <c r="D21" s="293"/>
      <c r="E21" s="293"/>
      <c r="F21" s="293"/>
      <c r="G21" s="293"/>
      <c r="H21" s="293"/>
    </row>
    <row r="22" spans="2:8" ht="11.25">
      <c r="B22" s="293"/>
      <c r="C22" s="293"/>
      <c r="D22" s="293"/>
      <c r="E22" s="293"/>
      <c r="F22" s="293"/>
      <c r="G22" s="293"/>
      <c r="H22" s="293"/>
    </row>
    <row r="23" spans="2:8" ht="11.25">
      <c r="B23" s="293"/>
      <c r="C23" s="293"/>
      <c r="D23" s="293"/>
      <c r="E23" s="293"/>
      <c r="F23" s="293"/>
      <c r="G23" s="293"/>
      <c r="H23" s="293"/>
    </row>
    <row r="24" spans="2:8" ht="11.25">
      <c r="B24" s="293"/>
      <c r="C24" s="293"/>
      <c r="D24" s="293"/>
      <c r="E24" s="293"/>
      <c r="F24" s="293"/>
      <c r="G24" s="293"/>
      <c r="H24" s="293"/>
    </row>
    <row r="25" spans="2:8" ht="11.25">
      <c r="B25" s="293"/>
      <c r="C25" s="293"/>
      <c r="D25" s="293"/>
      <c r="E25" s="293"/>
      <c r="F25" s="293"/>
      <c r="G25" s="293"/>
      <c r="H25" s="293"/>
    </row>
    <row r="26" spans="2:8" ht="11.25">
      <c r="B26" s="293"/>
      <c r="C26" s="293"/>
      <c r="D26" s="293"/>
      <c r="E26" s="293"/>
      <c r="F26" s="293"/>
      <c r="G26" s="293"/>
      <c r="H26" s="293"/>
    </row>
    <row r="27" spans="2:8" ht="11.25">
      <c r="B27" s="293"/>
      <c r="C27" s="293"/>
      <c r="D27" s="293"/>
      <c r="E27" s="293"/>
      <c r="F27" s="293"/>
      <c r="G27" s="293"/>
      <c r="H27" s="293"/>
    </row>
    <row r="28" spans="2:8" ht="11.25">
      <c r="B28" s="293"/>
      <c r="C28" s="293"/>
      <c r="D28" s="293"/>
      <c r="E28" s="293"/>
      <c r="F28" s="293"/>
      <c r="G28" s="293"/>
      <c r="H28" s="293"/>
    </row>
    <row r="29" spans="2:8" ht="11.25">
      <c r="B29" s="293"/>
      <c r="C29" s="293"/>
      <c r="D29" s="293"/>
      <c r="E29" s="293"/>
      <c r="F29" s="293"/>
      <c r="G29" s="293"/>
      <c r="H29" s="293"/>
    </row>
    <row r="30" spans="2:8" ht="11.25">
      <c r="B30" s="293"/>
      <c r="C30" s="293"/>
      <c r="D30" s="293"/>
      <c r="E30" s="293"/>
      <c r="F30" s="293"/>
      <c r="G30" s="293"/>
      <c r="H30" s="293"/>
    </row>
    <row r="31" spans="2:8" ht="11.25">
      <c r="B31" s="293"/>
      <c r="C31" s="293"/>
      <c r="D31" s="293"/>
      <c r="E31" s="293"/>
      <c r="F31" s="293"/>
      <c r="G31" s="293"/>
      <c r="H31" s="293"/>
    </row>
    <row r="32" spans="2:8" ht="11.25">
      <c r="B32" s="293"/>
      <c r="C32" s="293"/>
      <c r="D32" s="293"/>
      <c r="E32" s="293"/>
      <c r="F32" s="293"/>
      <c r="G32" s="293"/>
      <c r="H32" s="293"/>
    </row>
    <row r="33" spans="2:8" ht="11.25">
      <c r="B33" s="293"/>
      <c r="C33" s="293"/>
      <c r="D33" s="293"/>
      <c r="E33" s="293"/>
      <c r="F33" s="293"/>
      <c r="G33" s="293"/>
      <c r="H33" s="293"/>
    </row>
    <row r="34" spans="2:8" ht="11.25">
      <c r="B34" s="293"/>
      <c r="C34" s="293"/>
      <c r="D34" s="293"/>
      <c r="E34" s="293"/>
      <c r="F34" s="293"/>
      <c r="G34" s="293"/>
      <c r="H34" s="293"/>
    </row>
    <row r="35" spans="2:8" ht="11.25">
      <c r="B35" s="293"/>
      <c r="C35" s="293"/>
      <c r="D35" s="293"/>
      <c r="E35" s="293"/>
      <c r="F35" s="293"/>
      <c r="G35" s="293"/>
      <c r="H35" s="293"/>
    </row>
    <row r="36" spans="2:8" ht="11.25">
      <c r="B36" s="293"/>
      <c r="C36" s="293"/>
      <c r="D36" s="293"/>
      <c r="E36" s="293"/>
      <c r="F36" s="293"/>
      <c r="G36" s="293"/>
      <c r="H36" s="293"/>
    </row>
    <row r="37" spans="2:8" ht="11.25">
      <c r="B37" s="293"/>
      <c r="C37" s="293"/>
      <c r="D37" s="293"/>
      <c r="E37" s="293"/>
      <c r="F37" s="293"/>
      <c r="G37" s="293"/>
      <c r="H37" s="293"/>
    </row>
    <row r="38" spans="2:8" ht="11.25">
      <c r="B38" s="293"/>
      <c r="C38" s="293"/>
      <c r="D38" s="293"/>
      <c r="E38" s="293"/>
      <c r="F38" s="293"/>
      <c r="G38" s="293"/>
      <c r="H38" s="293"/>
    </row>
    <row r="39" spans="2:8" ht="11.25">
      <c r="B39" s="293"/>
      <c r="C39" s="293"/>
      <c r="D39" s="293"/>
      <c r="E39" s="293"/>
      <c r="F39" s="293"/>
      <c r="G39" s="293"/>
      <c r="H39" s="293"/>
    </row>
    <row r="40" spans="2:8" ht="11.25">
      <c r="B40" s="293"/>
      <c r="C40" s="293"/>
      <c r="D40" s="293"/>
      <c r="E40" s="293"/>
      <c r="F40" s="293"/>
      <c r="G40" s="293"/>
      <c r="H40" s="293"/>
    </row>
    <row r="41" spans="2:8" ht="11.25">
      <c r="B41" s="293"/>
      <c r="C41" s="293"/>
      <c r="D41" s="293"/>
      <c r="E41" s="293"/>
      <c r="F41" s="293"/>
      <c r="G41" s="293"/>
      <c r="H41" s="293"/>
    </row>
    <row r="42" spans="2:8" ht="11.25">
      <c r="B42" s="293"/>
      <c r="C42" s="293"/>
      <c r="D42" s="293"/>
      <c r="E42" s="293"/>
      <c r="F42" s="293"/>
      <c r="G42" s="293"/>
      <c r="H42" s="293"/>
    </row>
    <row r="43" spans="2:8" ht="11.25">
      <c r="B43" s="293"/>
      <c r="C43" s="293"/>
      <c r="D43" s="293"/>
      <c r="E43" s="293"/>
      <c r="F43" s="293"/>
      <c r="G43" s="293"/>
      <c r="H43" s="293"/>
    </row>
    <row r="44" spans="2:8" ht="11.25">
      <c r="B44" s="293"/>
      <c r="C44" s="293"/>
      <c r="D44" s="293"/>
      <c r="E44" s="293"/>
      <c r="F44" s="293"/>
      <c r="G44" s="293"/>
      <c r="H44" s="293"/>
    </row>
    <row r="45" spans="2:8" ht="11.25">
      <c r="B45" s="293"/>
      <c r="C45" s="293"/>
      <c r="D45" s="293"/>
      <c r="E45" s="293"/>
      <c r="F45" s="293"/>
      <c r="G45" s="293"/>
      <c r="H45" s="293"/>
    </row>
    <row r="46" spans="2:8" ht="11.25">
      <c r="B46" s="293"/>
      <c r="C46" s="293"/>
      <c r="D46" s="293"/>
      <c r="E46" s="293"/>
      <c r="F46" s="293"/>
      <c r="G46" s="293"/>
      <c r="H46" s="293"/>
    </row>
    <row r="47" spans="2:8" ht="11.25">
      <c r="B47" s="293"/>
      <c r="C47" s="293"/>
      <c r="D47" s="293"/>
      <c r="E47" s="293"/>
      <c r="F47" s="293"/>
      <c r="G47" s="293"/>
      <c r="H47" s="293"/>
    </row>
    <row r="48" spans="2:8" ht="11.25">
      <c r="B48" s="293"/>
      <c r="C48" s="293"/>
      <c r="D48" s="293"/>
      <c r="E48" s="293"/>
      <c r="F48" s="293"/>
      <c r="G48" s="293"/>
      <c r="H48" s="293"/>
    </row>
    <row r="49" spans="2:8" ht="11.25">
      <c r="B49" s="293"/>
      <c r="C49" s="293"/>
      <c r="D49" s="293"/>
      <c r="E49" s="293"/>
      <c r="F49" s="293"/>
      <c r="G49" s="293"/>
      <c r="H49" s="293"/>
    </row>
    <row r="50" spans="2:8" ht="11.25">
      <c r="B50" s="293"/>
      <c r="C50" s="293"/>
      <c r="D50" s="293"/>
      <c r="E50" s="293"/>
      <c r="F50" s="293"/>
      <c r="G50" s="293"/>
      <c r="H50" s="293"/>
    </row>
    <row r="51" spans="2:8" ht="11.25">
      <c r="B51" s="293"/>
      <c r="C51" s="293"/>
      <c r="D51" s="293"/>
      <c r="E51" s="293"/>
      <c r="F51" s="293"/>
      <c r="G51" s="293"/>
      <c r="H51" s="293"/>
    </row>
    <row r="52" spans="2:8" ht="11.25">
      <c r="B52" s="293"/>
      <c r="C52" s="293"/>
      <c r="D52" s="293"/>
      <c r="E52" s="293"/>
      <c r="F52" s="293"/>
      <c r="G52" s="293"/>
      <c r="H52" s="293"/>
    </row>
    <row r="53" spans="2:8" ht="11.25">
      <c r="B53" s="293"/>
      <c r="C53" s="293"/>
      <c r="D53" s="293"/>
      <c r="E53" s="293"/>
      <c r="F53" s="293"/>
      <c r="G53" s="293"/>
      <c r="H53" s="293"/>
    </row>
    <row r="54" spans="2:8" ht="11.25">
      <c r="B54" s="293"/>
      <c r="C54" s="293"/>
      <c r="D54" s="293"/>
      <c r="E54" s="293"/>
      <c r="F54" s="293"/>
      <c r="G54" s="293"/>
      <c r="H54" s="293"/>
    </row>
    <row r="55" spans="2:8" ht="11.25">
      <c r="B55" s="293"/>
      <c r="C55" s="293"/>
      <c r="D55" s="293"/>
      <c r="E55" s="293"/>
      <c r="F55" s="293"/>
      <c r="G55" s="293"/>
      <c r="H55" s="293"/>
    </row>
    <row r="56" spans="2:8" ht="11.25">
      <c r="B56" s="293"/>
      <c r="C56" s="293"/>
      <c r="D56" s="293"/>
      <c r="E56" s="293"/>
      <c r="F56" s="293"/>
      <c r="G56" s="293"/>
      <c r="H56" s="293"/>
    </row>
    <row r="57" spans="2:8" ht="11.25">
      <c r="B57" s="293"/>
      <c r="C57" s="293"/>
      <c r="D57" s="293"/>
      <c r="E57" s="293"/>
      <c r="F57" s="293"/>
      <c r="G57" s="293"/>
      <c r="H57" s="293"/>
    </row>
    <row r="58" spans="2:8" ht="11.25">
      <c r="B58" s="293"/>
      <c r="C58" s="293"/>
      <c r="D58" s="293"/>
      <c r="E58" s="293"/>
      <c r="F58" s="293"/>
      <c r="G58" s="293"/>
      <c r="H58" s="293"/>
    </row>
    <row r="59" spans="2:8" ht="11.25">
      <c r="B59" s="293"/>
      <c r="C59" s="293"/>
      <c r="D59" s="293"/>
      <c r="E59" s="293"/>
      <c r="F59" s="293"/>
      <c r="G59" s="293"/>
      <c r="H59" s="293"/>
    </row>
    <row r="60" spans="2:8" ht="11.25">
      <c r="B60" s="293"/>
      <c r="C60" s="293"/>
      <c r="D60" s="293"/>
      <c r="E60" s="293"/>
      <c r="F60" s="293"/>
      <c r="G60" s="293"/>
      <c r="H60" s="293"/>
    </row>
    <row r="61" spans="2:8" ht="11.25">
      <c r="B61" s="293"/>
      <c r="C61" s="293"/>
      <c r="D61" s="293"/>
      <c r="E61" s="293"/>
      <c r="F61" s="293"/>
      <c r="G61" s="293"/>
      <c r="H61" s="293"/>
    </row>
    <row r="62" spans="2:8" ht="11.25">
      <c r="B62" s="293"/>
      <c r="C62" s="293"/>
      <c r="D62" s="293"/>
      <c r="E62" s="293"/>
      <c r="F62" s="293"/>
      <c r="G62" s="293"/>
      <c r="H62" s="293"/>
    </row>
    <row r="63" spans="2:8" ht="11.25">
      <c r="B63" s="293"/>
      <c r="C63" s="293"/>
      <c r="D63" s="293"/>
      <c r="E63" s="293"/>
      <c r="F63" s="293"/>
      <c r="G63" s="293"/>
      <c r="H63" s="293"/>
    </row>
    <row r="64" spans="2:8" ht="11.25">
      <c r="B64" s="293"/>
      <c r="C64" s="293"/>
      <c r="D64" s="293"/>
      <c r="E64" s="293"/>
      <c r="F64" s="293"/>
      <c r="G64" s="293"/>
      <c r="H64" s="293"/>
    </row>
    <row r="65" spans="2:8" ht="11.25">
      <c r="B65" s="293"/>
      <c r="C65" s="293"/>
      <c r="D65" s="293"/>
      <c r="E65" s="293"/>
      <c r="F65" s="293"/>
      <c r="G65" s="293"/>
      <c r="H65" s="293"/>
    </row>
    <row r="66" spans="2:8" ht="11.25">
      <c r="B66" s="293"/>
      <c r="C66" s="293"/>
      <c r="D66" s="293"/>
      <c r="E66" s="293"/>
      <c r="F66" s="293"/>
      <c r="G66" s="293"/>
      <c r="H66" s="293"/>
    </row>
    <row r="67" spans="2:8" ht="11.25">
      <c r="B67" s="293"/>
      <c r="C67" s="293"/>
      <c r="D67" s="293"/>
      <c r="E67" s="293"/>
      <c r="F67" s="293"/>
      <c r="G67" s="293"/>
      <c r="H67" s="293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305" customWidth="1"/>
  </cols>
  <sheetData/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2">
    <tabColor indexed="47"/>
  </sheetPr>
  <dimension ref="A1:E141"/>
  <sheetViews>
    <sheetView zoomScalePageLayoutView="0" workbookViewId="0" topLeftCell="A1">
      <selection activeCell="A2" sqref="A2:E141"/>
    </sheetView>
  </sheetViews>
  <sheetFormatPr defaultColWidth="9.125" defaultRowHeight="12.75"/>
  <cols>
    <col min="1" max="16384" width="9.125" style="44" customWidth="1"/>
  </cols>
  <sheetData>
    <row r="1" spans="1:3" ht="11.25">
      <c r="A1" s="44" t="s">
        <v>2</v>
      </c>
      <c r="B1" s="44" t="s">
        <v>0</v>
      </c>
      <c r="C1" s="44" t="s">
        <v>1</v>
      </c>
    </row>
    <row r="2" spans="1:5" ht="11.25">
      <c r="A2" s="293" t="s">
        <v>442</v>
      </c>
      <c r="B2" s="44" t="s">
        <v>442</v>
      </c>
      <c r="C2" s="44" t="s">
        <v>443</v>
      </c>
      <c r="D2" s="44" t="s">
        <v>442</v>
      </c>
      <c r="E2" s="44" t="s">
        <v>718</v>
      </c>
    </row>
    <row r="3" spans="1:5" ht="11.25">
      <c r="A3" s="293" t="s">
        <v>442</v>
      </c>
      <c r="B3" s="44" t="s">
        <v>444</v>
      </c>
      <c r="C3" s="44" t="s">
        <v>445</v>
      </c>
      <c r="D3" s="44" t="s">
        <v>448</v>
      </c>
      <c r="E3" s="44" t="s">
        <v>719</v>
      </c>
    </row>
    <row r="4" spans="1:5" ht="11.25">
      <c r="A4" s="293" t="s">
        <v>442</v>
      </c>
      <c r="B4" s="44" t="s">
        <v>446</v>
      </c>
      <c r="C4" s="44" t="s">
        <v>447</v>
      </c>
      <c r="D4" s="44" t="s">
        <v>472</v>
      </c>
      <c r="E4" s="44" t="s">
        <v>720</v>
      </c>
    </row>
    <row r="5" spans="1:5" ht="11.25">
      <c r="A5" s="293" t="s">
        <v>448</v>
      </c>
      <c r="B5" s="44" t="s">
        <v>450</v>
      </c>
      <c r="C5" s="44" t="s">
        <v>451</v>
      </c>
      <c r="D5" s="44" t="s">
        <v>486</v>
      </c>
      <c r="E5" s="44" t="s">
        <v>721</v>
      </c>
    </row>
    <row r="6" spans="1:5" ht="11.25">
      <c r="A6" s="293" t="s">
        <v>448</v>
      </c>
      <c r="B6" s="44" t="s">
        <v>448</v>
      </c>
      <c r="C6" s="44" t="s">
        <v>449</v>
      </c>
      <c r="D6" s="44" t="s">
        <v>500</v>
      </c>
      <c r="E6" s="44" t="s">
        <v>722</v>
      </c>
    </row>
    <row r="7" spans="1:5" ht="11.25">
      <c r="A7" s="293" t="s">
        <v>448</v>
      </c>
      <c r="B7" s="44" t="s">
        <v>452</v>
      </c>
      <c r="C7" s="44" t="s">
        <v>453</v>
      </c>
      <c r="D7" s="44" t="s">
        <v>517</v>
      </c>
      <c r="E7" s="44" t="s">
        <v>723</v>
      </c>
    </row>
    <row r="8" spans="1:5" ht="11.25">
      <c r="A8" s="293" t="s">
        <v>448</v>
      </c>
      <c r="B8" s="44" t="s">
        <v>454</v>
      </c>
      <c r="C8" s="44" t="s">
        <v>455</v>
      </c>
      <c r="D8" s="44" t="s">
        <v>519</v>
      </c>
      <c r="E8" s="44" t="s">
        <v>724</v>
      </c>
    </row>
    <row r="9" spans="1:5" ht="11.25">
      <c r="A9" s="293" t="s">
        <v>448</v>
      </c>
      <c r="B9" s="44" t="s">
        <v>456</v>
      </c>
      <c r="C9" s="44" t="s">
        <v>457</v>
      </c>
      <c r="D9" s="44" t="s">
        <v>521</v>
      </c>
      <c r="E9" s="44" t="s">
        <v>725</v>
      </c>
    </row>
    <row r="10" spans="1:5" ht="11.25">
      <c r="A10" s="293" t="s">
        <v>448</v>
      </c>
      <c r="B10" s="44" t="s">
        <v>458</v>
      </c>
      <c r="C10" s="44" t="s">
        <v>459</v>
      </c>
      <c r="D10" s="44" t="s">
        <v>523</v>
      </c>
      <c r="E10" s="44" t="s">
        <v>726</v>
      </c>
    </row>
    <row r="11" spans="1:5" ht="11.25">
      <c r="A11" s="293" t="s">
        <v>448</v>
      </c>
      <c r="B11" s="44" t="s">
        <v>460</v>
      </c>
      <c r="C11" s="44" t="s">
        <v>461</v>
      </c>
      <c r="D11" s="44" t="s">
        <v>525</v>
      </c>
      <c r="E11" s="44" t="s">
        <v>727</v>
      </c>
    </row>
    <row r="12" spans="1:5" ht="11.25">
      <c r="A12" s="293" t="s">
        <v>448</v>
      </c>
      <c r="B12" s="44" t="s">
        <v>462</v>
      </c>
      <c r="C12" s="44" t="s">
        <v>463</v>
      </c>
      <c r="D12" s="44" t="s">
        <v>528</v>
      </c>
      <c r="E12" s="44" t="s">
        <v>728</v>
      </c>
    </row>
    <row r="13" spans="1:5" ht="11.25">
      <c r="A13" s="293" t="s">
        <v>448</v>
      </c>
      <c r="B13" s="44" t="s">
        <v>464</v>
      </c>
      <c r="C13" s="44" t="s">
        <v>465</v>
      </c>
      <c r="D13" s="44" t="s">
        <v>536</v>
      </c>
      <c r="E13" s="44" t="s">
        <v>729</v>
      </c>
    </row>
    <row r="14" spans="1:5" ht="11.25">
      <c r="A14" s="293" t="s">
        <v>448</v>
      </c>
      <c r="B14" s="44" t="s">
        <v>466</v>
      </c>
      <c r="C14" s="44" t="s">
        <v>467</v>
      </c>
      <c r="D14" s="44" t="s">
        <v>540</v>
      </c>
      <c r="E14" s="44" t="s">
        <v>730</v>
      </c>
    </row>
    <row r="15" spans="1:5" ht="11.25">
      <c r="A15" s="293" t="s">
        <v>448</v>
      </c>
      <c r="B15" s="44" t="s">
        <v>468</v>
      </c>
      <c r="C15" s="44" t="s">
        <v>469</v>
      </c>
      <c r="D15" s="44" t="s">
        <v>554</v>
      </c>
      <c r="E15" s="44" t="s">
        <v>731</v>
      </c>
    </row>
    <row r="16" spans="1:5" ht="11.25">
      <c r="A16" s="293" t="s">
        <v>448</v>
      </c>
      <c r="B16" s="44" t="s">
        <v>470</v>
      </c>
      <c r="C16" s="44" t="s">
        <v>471</v>
      </c>
      <c r="D16" s="44" t="s">
        <v>568</v>
      </c>
      <c r="E16" s="44" t="s">
        <v>732</v>
      </c>
    </row>
    <row r="17" spans="1:5" ht="11.25">
      <c r="A17" s="293" t="s">
        <v>472</v>
      </c>
      <c r="B17" s="44" t="s">
        <v>472</v>
      </c>
      <c r="C17" s="44" t="s">
        <v>473</v>
      </c>
      <c r="D17" s="44" t="s">
        <v>576</v>
      </c>
      <c r="E17" s="44" t="s">
        <v>733</v>
      </c>
    </row>
    <row r="18" spans="1:5" ht="11.25">
      <c r="A18" s="293" t="s">
        <v>472</v>
      </c>
      <c r="B18" s="44" t="s">
        <v>474</v>
      </c>
      <c r="C18" s="44" t="s">
        <v>475</v>
      </c>
      <c r="D18" s="44" t="s">
        <v>580</v>
      </c>
      <c r="E18" s="44" t="s">
        <v>734</v>
      </c>
    </row>
    <row r="19" spans="1:5" ht="11.25">
      <c r="A19" s="293" t="s">
        <v>472</v>
      </c>
      <c r="B19" s="44" t="s">
        <v>476</v>
      </c>
      <c r="C19" s="44" t="s">
        <v>477</v>
      </c>
      <c r="D19" s="44" t="s">
        <v>584</v>
      </c>
      <c r="E19" s="44" t="s">
        <v>735</v>
      </c>
    </row>
    <row r="20" spans="1:5" ht="11.25">
      <c r="A20" s="293" t="s">
        <v>472</v>
      </c>
      <c r="B20" s="44" t="s">
        <v>478</v>
      </c>
      <c r="C20" s="44" t="s">
        <v>479</v>
      </c>
      <c r="D20" s="44" t="s">
        <v>588</v>
      </c>
      <c r="E20" s="44" t="s">
        <v>736</v>
      </c>
    </row>
    <row r="21" spans="1:5" ht="11.25">
      <c r="A21" s="293" t="s">
        <v>472</v>
      </c>
      <c r="B21" s="44" t="s">
        <v>480</v>
      </c>
      <c r="C21" s="44" t="s">
        <v>481</v>
      </c>
      <c r="D21" s="44" t="s">
        <v>596</v>
      </c>
      <c r="E21" s="44" t="s">
        <v>737</v>
      </c>
    </row>
    <row r="22" spans="1:5" ht="11.25">
      <c r="A22" s="293" t="s">
        <v>472</v>
      </c>
      <c r="B22" s="44" t="s">
        <v>482</v>
      </c>
      <c r="C22" s="44" t="s">
        <v>483</v>
      </c>
      <c r="D22" s="44" t="s">
        <v>608</v>
      </c>
      <c r="E22" s="44" t="s">
        <v>738</v>
      </c>
    </row>
    <row r="23" spans="1:5" ht="11.25">
      <c r="A23" s="293" t="s">
        <v>472</v>
      </c>
      <c r="B23" s="44" t="s">
        <v>484</v>
      </c>
      <c r="C23" s="44" t="s">
        <v>485</v>
      </c>
      <c r="D23" s="44" t="s">
        <v>614</v>
      </c>
      <c r="E23" s="44" t="s">
        <v>739</v>
      </c>
    </row>
    <row r="24" spans="1:5" ht="11.25">
      <c r="A24" s="293" t="s">
        <v>486</v>
      </c>
      <c r="B24" s="44" t="s">
        <v>488</v>
      </c>
      <c r="C24" s="44" t="s">
        <v>489</v>
      </c>
      <c r="D24" s="44" t="s">
        <v>640</v>
      </c>
      <c r="E24" s="44" t="s">
        <v>740</v>
      </c>
    </row>
    <row r="25" spans="1:5" ht="11.25">
      <c r="A25" s="293" t="s">
        <v>486</v>
      </c>
      <c r="B25" s="44" t="s">
        <v>486</v>
      </c>
      <c r="C25" s="44" t="s">
        <v>487</v>
      </c>
      <c r="D25" s="44" t="s">
        <v>652</v>
      </c>
      <c r="E25" s="44" t="s">
        <v>741</v>
      </c>
    </row>
    <row r="26" spans="1:5" ht="11.25">
      <c r="A26" s="293" t="s">
        <v>486</v>
      </c>
      <c r="B26" s="44" t="s">
        <v>490</v>
      </c>
      <c r="C26" s="44" t="s">
        <v>491</v>
      </c>
      <c r="D26" s="44" t="s">
        <v>668</v>
      </c>
      <c r="E26" s="44" t="s">
        <v>742</v>
      </c>
    </row>
    <row r="27" spans="1:5" ht="11.25">
      <c r="A27" s="293" t="s">
        <v>486</v>
      </c>
      <c r="B27" s="44" t="s">
        <v>492</v>
      </c>
      <c r="C27" s="44" t="s">
        <v>493</v>
      </c>
      <c r="D27" s="44" t="s">
        <v>674</v>
      </c>
      <c r="E27" s="44" t="s">
        <v>743</v>
      </c>
    </row>
    <row r="28" spans="1:5" ht="11.25">
      <c r="A28" s="293" t="s">
        <v>486</v>
      </c>
      <c r="B28" s="44" t="s">
        <v>494</v>
      </c>
      <c r="C28" s="44" t="s">
        <v>495</v>
      </c>
      <c r="D28" s="44" t="s">
        <v>696</v>
      </c>
      <c r="E28" s="44" t="s">
        <v>744</v>
      </c>
    </row>
    <row r="29" spans="1:5" ht="11.25">
      <c r="A29" s="293" t="s">
        <v>486</v>
      </c>
      <c r="B29" s="44" t="s">
        <v>496</v>
      </c>
      <c r="C29" s="44" t="s">
        <v>497</v>
      </c>
      <c r="D29" s="44" t="s">
        <v>702</v>
      </c>
      <c r="E29" s="44" t="s">
        <v>745</v>
      </c>
    </row>
    <row r="30" spans="1:5" ht="11.25">
      <c r="A30" s="293" t="s">
        <v>486</v>
      </c>
      <c r="B30" s="44" t="s">
        <v>498</v>
      </c>
      <c r="C30" s="44" t="s">
        <v>499</v>
      </c>
      <c r="D30" s="44" t="s">
        <v>706</v>
      </c>
      <c r="E30" s="44" t="s">
        <v>746</v>
      </c>
    </row>
    <row r="31" spans="1:5" ht="11.25">
      <c r="A31" s="293" t="s">
        <v>500</v>
      </c>
      <c r="B31" s="44" t="s">
        <v>502</v>
      </c>
      <c r="C31" s="44" t="s">
        <v>503</v>
      </c>
      <c r="D31" s="44" t="s">
        <v>714</v>
      </c>
      <c r="E31" s="44" t="s">
        <v>747</v>
      </c>
    </row>
    <row r="32" spans="1:3" ht="11.25">
      <c r="A32" s="293" t="s">
        <v>500</v>
      </c>
      <c r="B32" s="44" t="s">
        <v>500</v>
      </c>
      <c r="C32" s="44" t="s">
        <v>501</v>
      </c>
    </row>
    <row r="33" spans="1:3" ht="11.25">
      <c r="A33" s="293" t="s">
        <v>500</v>
      </c>
      <c r="B33" s="44" t="s">
        <v>504</v>
      </c>
      <c r="C33" s="44" t="s">
        <v>505</v>
      </c>
    </row>
    <row r="34" spans="1:3" ht="11.25">
      <c r="A34" s="293" t="s">
        <v>500</v>
      </c>
      <c r="B34" s="44" t="s">
        <v>506</v>
      </c>
      <c r="C34" s="44" t="s">
        <v>507</v>
      </c>
    </row>
    <row r="35" spans="1:3" ht="11.25">
      <c r="A35" s="293" t="s">
        <v>500</v>
      </c>
      <c r="B35" s="44" t="s">
        <v>462</v>
      </c>
      <c r="C35" s="44" t="s">
        <v>508</v>
      </c>
    </row>
    <row r="36" spans="1:3" ht="11.25">
      <c r="A36" s="293" t="s">
        <v>500</v>
      </c>
      <c r="B36" s="44" t="s">
        <v>509</v>
      </c>
      <c r="C36" s="44" t="s">
        <v>510</v>
      </c>
    </row>
    <row r="37" spans="1:3" ht="11.25">
      <c r="A37" s="293" t="s">
        <v>500</v>
      </c>
      <c r="B37" s="44" t="s">
        <v>511</v>
      </c>
      <c r="C37" s="44" t="s">
        <v>512</v>
      </c>
    </row>
    <row r="38" spans="1:3" ht="11.25">
      <c r="A38" s="293" t="s">
        <v>500</v>
      </c>
      <c r="B38" s="44" t="s">
        <v>513</v>
      </c>
      <c r="C38" s="44" t="s">
        <v>514</v>
      </c>
    </row>
    <row r="39" spans="1:3" ht="11.25">
      <c r="A39" s="293" t="s">
        <v>500</v>
      </c>
      <c r="B39" s="44" t="s">
        <v>515</v>
      </c>
      <c r="C39" s="44" t="s">
        <v>516</v>
      </c>
    </row>
    <row r="40" spans="1:3" ht="11.25">
      <c r="A40" s="293" t="s">
        <v>517</v>
      </c>
      <c r="B40" s="44" t="s">
        <v>517</v>
      </c>
      <c r="C40" s="44" t="s">
        <v>518</v>
      </c>
    </row>
    <row r="41" spans="1:3" ht="11.25">
      <c r="A41" s="293" t="s">
        <v>519</v>
      </c>
      <c r="B41" s="44" t="s">
        <v>519</v>
      </c>
      <c r="C41" s="44" t="s">
        <v>520</v>
      </c>
    </row>
    <row r="42" spans="1:3" ht="11.25">
      <c r="A42" s="293" t="s">
        <v>521</v>
      </c>
      <c r="B42" s="44" t="s">
        <v>521</v>
      </c>
      <c r="C42" s="44" t="s">
        <v>522</v>
      </c>
    </row>
    <row r="43" spans="1:3" ht="11.25">
      <c r="A43" s="293" t="s">
        <v>523</v>
      </c>
      <c r="B43" s="44" t="s">
        <v>523</v>
      </c>
      <c r="C43" s="44" t="s">
        <v>524</v>
      </c>
    </row>
    <row r="44" spans="1:3" ht="11.25">
      <c r="A44" s="293" t="s">
        <v>525</v>
      </c>
      <c r="B44" s="44" t="s">
        <v>525</v>
      </c>
      <c r="C44" s="44" t="s">
        <v>526</v>
      </c>
    </row>
    <row r="45" spans="1:3" ht="11.25">
      <c r="A45" s="293" t="s">
        <v>525</v>
      </c>
      <c r="B45" s="44" t="s">
        <v>525</v>
      </c>
      <c r="C45" s="44" t="s">
        <v>527</v>
      </c>
    </row>
    <row r="46" spans="1:3" ht="11.25">
      <c r="A46" s="293" t="s">
        <v>528</v>
      </c>
      <c r="B46" s="44" t="s">
        <v>530</v>
      </c>
      <c r="C46" s="44" t="s">
        <v>531</v>
      </c>
    </row>
    <row r="47" spans="1:3" ht="11.25">
      <c r="A47" s="293" t="s">
        <v>528</v>
      </c>
      <c r="B47" s="44" t="s">
        <v>528</v>
      </c>
      <c r="C47" s="44" t="s">
        <v>529</v>
      </c>
    </row>
    <row r="48" spans="1:3" ht="11.25">
      <c r="A48" s="293" t="s">
        <v>528</v>
      </c>
      <c r="B48" s="44" t="s">
        <v>532</v>
      </c>
      <c r="C48" s="44" t="s">
        <v>533</v>
      </c>
    </row>
    <row r="49" spans="1:3" ht="11.25">
      <c r="A49" s="293" t="s">
        <v>528</v>
      </c>
      <c r="B49" s="44" t="s">
        <v>534</v>
      </c>
      <c r="C49" s="44" t="s">
        <v>535</v>
      </c>
    </row>
    <row r="50" spans="1:3" ht="11.25">
      <c r="A50" s="293" t="s">
        <v>536</v>
      </c>
      <c r="B50" s="44" t="s">
        <v>536</v>
      </c>
      <c r="C50" s="44" t="s">
        <v>537</v>
      </c>
    </row>
    <row r="51" spans="1:3" ht="11.25">
      <c r="A51" s="293" t="s">
        <v>536</v>
      </c>
      <c r="B51" s="44" t="s">
        <v>538</v>
      </c>
      <c r="C51" s="44" t="s">
        <v>539</v>
      </c>
    </row>
    <row r="52" spans="1:3" ht="11.25">
      <c r="A52" s="293" t="s">
        <v>540</v>
      </c>
      <c r="B52" s="44" t="s">
        <v>542</v>
      </c>
      <c r="C52" s="44" t="s">
        <v>543</v>
      </c>
    </row>
    <row r="53" spans="1:3" ht="11.25">
      <c r="A53" s="293" t="s">
        <v>540</v>
      </c>
      <c r="B53" s="44" t="s">
        <v>540</v>
      </c>
      <c r="C53" s="44" t="s">
        <v>541</v>
      </c>
    </row>
    <row r="54" spans="1:3" ht="11.25">
      <c r="A54" s="293" t="s">
        <v>540</v>
      </c>
      <c r="B54" s="44" t="s">
        <v>544</v>
      </c>
      <c r="C54" s="44" t="s">
        <v>545</v>
      </c>
    </row>
    <row r="55" spans="1:3" ht="11.25">
      <c r="A55" s="293" t="s">
        <v>540</v>
      </c>
      <c r="B55" s="44" t="s">
        <v>546</v>
      </c>
      <c r="C55" s="44" t="s">
        <v>547</v>
      </c>
    </row>
    <row r="56" spans="1:3" ht="11.25">
      <c r="A56" s="293" t="s">
        <v>540</v>
      </c>
      <c r="B56" s="44" t="s">
        <v>548</v>
      </c>
      <c r="C56" s="44" t="s">
        <v>549</v>
      </c>
    </row>
    <row r="57" spans="1:3" ht="11.25">
      <c r="A57" s="293" t="s">
        <v>540</v>
      </c>
      <c r="B57" s="44" t="s">
        <v>550</v>
      </c>
      <c r="C57" s="44" t="s">
        <v>551</v>
      </c>
    </row>
    <row r="58" spans="1:3" ht="11.25">
      <c r="A58" s="293" t="s">
        <v>540</v>
      </c>
      <c r="B58" s="44" t="s">
        <v>552</v>
      </c>
      <c r="C58" s="44" t="s">
        <v>553</v>
      </c>
    </row>
    <row r="59" spans="1:3" ht="11.25">
      <c r="A59" s="293" t="s">
        <v>554</v>
      </c>
      <c r="B59" s="44" t="s">
        <v>556</v>
      </c>
      <c r="C59" s="44" t="s">
        <v>557</v>
      </c>
    </row>
    <row r="60" spans="1:3" ht="11.25">
      <c r="A60" s="293" t="s">
        <v>554</v>
      </c>
      <c r="B60" s="44" t="s">
        <v>554</v>
      </c>
      <c r="C60" s="44" t="s">
        <v>555</v>
      </c>
    </row>
    <row r="61" spans="1:3" ht="11.25">
      <c r="A61" s="293" t="s">
        <v>554</v>
      </c>
      <c r="B61" s="44" t="s">
        <v>558</v>
      </c>
      <c r="C61" s="44" t="s">
        <v>559</v>
      </c>
    </row>
    <row r="62" spans="1:3" ht="11.25">
      <c r="A62" s="293" t="s">
        <v>554</v>
      </c>
      <c r="B62" s="44" t="s">
        <v>560</v>
      </c>
      <c r="C62" s="44" t="s">
        <v>561</v>
      </c>
    </row>
    <row r="63" spans="1:3" ht="11.25">
      <c r="A63" s="293" t="s">
        <v>554</v>
      </c>
      <c r="B63" s="44" t="s">
        <v>562</v>
      </c>
      <c r="C63" s="44" t="s">
        <v>563</v>
      </c>
    </row>
    <row r="64" spans="1:3" ht="11.25">
      <c r="A64" s="293" t="s">
        <v>554</v>
      </c>
      <c r="B64" s="44" t="s">
        <v>564</v>
      </c>
      <c r="C64" s="44" t="s">
        <v>565</v>
      </c>
    </row>
    <row r="65" spans="1:3" ht="11.25">
      <c r="A65" s="293" t="s">
        <v>554</v>
      </c>
      <c r="B65" s="44" t="s">
        <v>566</v>
      </c>
      <c r="C65" s="44" t="s">
        <v>567</v>
      </c>
    </row>
    <row r="66" spans="1:3" ht="11.25">
      <c r="A66" s="293" t="s">
        <v>568</v>
      </c>
      <c r="B66" s="44" t="s">
        <v>570</v>
      </c>
      <c r="C66" s="44" t="s">
        <v>571</v>
      </c>
    </row>
    <row r="67" spans="1:3" ht="11.25">
      <c r="A67" s="293" t="s">
        <v>568</v>
      </c>
      <c r="B67" s="44" t="s">
        <v>568</v>
      </c>
      <c r="C67" s="44" t="s">
        <v>569</v>
      </c>
    </row>
    <row r="68" spans="1:3" ht="11.25">
      <c r="A68" s="293" t="s">
        <v>568</v>
      </c>
      <c r="B68" s="44" t="s">
        <v>572</v>
      </c>
      <c r="C68" s="44" t="s">
        <v>573</v>
      </c>
    </row>
    <row r="69" spans="1:3" ht="11.25">
      <c r="A69" s="293" t="s">
        <v>568</v>
      </c>
      <c r="B69" s="44" t="s">
        <v>574</v>
      </c>
      <c r="C69" s="44" t="s">
        <v>575</v>
      </c>
    </row>
    <row r="70" spans="1:3" ht="11.25">
      <c r="A70" s="293" t="s">
        <v>576</v>
      </c>
      <c r="B70" s="44" t="s">
        <v>576</v>
      </c>
      <c r="C70" s="44" t="s">
        <v>577</v>
      </c>
    </row>
    <row r="71" spans="1:3" ht="11.25">
      <c r="A71" s="293" t="s">
        <v>576</v>
      </c>
      <c r="B71" s="44" t="s">
        <v>578</v>
      </c>
      <c r="C71" s="44" t="s">
        <v>579</v>
      </c>
    </row>
    <row r="72" spans="1:3" ht="11.25">
      <c r="A72" s="293" t="s">
        <v>580</v>
      </c>
      <c r="B72" s="44" t="s">
        <v>580</v>
      </c>
      <c r="C72" s="44" t="s">
        <v>581</v>
      </c>
    </row>
    <row r="73" spans="1:3" ht="11.25">
      <c r="A73" s="293" t="s">
        <v>580</v>
      </c>
      <c r="B73" s="44" t="s">
        <v>582</v>
      </c>
      <c r="C73" s="44" t="s">
        <v>583</v>
      </c>
    </row>
    <row r="74" spans="1:3" ht="11.25">
      <c r="A74" s="293" t="s">
        <v>584</v>
      </c>
      <c r="B74" s="44" t="s">
        <v>584</v>
      </c>
      <c r="C74" s="44" t="s">
        <v>585</v>
      </c>
    </row>
    <row r="75" spans="1:3" ht="11.25">
      <c r="A75" s="293" t="s">
        <v>584</v>
      </c>
      <c r="B75" s="44" t="s">
        <v>586</v>
      </c>
      <c r="C75" s="44" t="s">
        <v>587</v>
      </c>
    </row>
    <row r="76" spans="1:3" ht="11.25">
      <c r="A76" s="293" t="s">
        <v>588</v>
      </c>
      <c r="B76" s="44" t="s">
        <v>590</v>
      </c>
      <c r="C76" s="44" t="s">
        <v>591</v>
      </c>
    </row>
    <row r="77" spans="1:3" ht="11.25">
      <c r="A77" s="293" t="s">
        <v>588</v>
      </c>
      <c r="B77" s="44" t="s">
        <v>588</v>
      </c>
      <c r="C77" s="44" t="s">
        <v>589</v>
      </c>
    </row>
    <row r="78" spans="1:3" ht="11.25">
      <c r="A78" s="293" t="s">
        <v>588</v>
      </c>
      <c r="B78" s="44" t="s">
        <v>592</v>
      </c>
      <c r="C78" s="44" t="s">
        <v>593</v>
      </c>
    </row>
    <row r="79" spans="1:3" ht="11.25">
      <c r="A79" s="293" t="s">
        <v>588</v>
      </c>
      <c r="B79" s="44" t="s">
        <v>594</v>
      </c>
      <c r="C79" s="44" t="s">
        <v>595</v>
      </c>
    </row>
    <row r="80" spans="1:3" ht="11.25">
      <c r="A80" s="293" t="s">
        <v>596</v>
      </c>
      <c r="B80" s="44" t="s">
        <v>598</v>
      </c>
      <c r="C80" s="44" t="s">
        <v>599</v>
      </c>
    </row>
    <row r="81" spans="1:3" ht="11.25">
      <c r="A81" s="293" t="s">
        <v>596</v>
      </c>
      <c r="B81" s="44" t="s">
        <v>596</v>
      </c>
      <c r="C81" s="44" t="s">
        <v>597</v>
      </c>
    </row>
    <row r="82" spans="1:3" ht="11.25">
      <c r="A82" s="293" t="s">
        <v>596</v>
      </c>
      <c r="B82" s="44" t="s">
        <v>600</v>
      </c>
      <c r="C82" s="44" t="s">
        <v>601</v>
      </c>
    </row>
    <row r="83" spans="1:3" ht="11.25">
      <c r="A83" s="293" t="s">
        <v>596</v>
      </c>
      <c r="B83" s="44" t="s">
        <v>602</v>
      </c>
      <c r="C83" s="44" t="s">
        <v>603</v>
      </c>
    </row>
    <row r="84" spans="1:3" ht="11.25">
      <c r="A84" s="293" t="s">
        <v>596</v>
      </c>
      <c r="B84" s="44" t="s">
        <v>604</v>
      </c>
      <c r="C84" s="44" t="s">
        <v>605</v>
      </c>
    </row>
    <row r="85" spans="1:3" ht="11.25">
      <c r="A85" s="293" t="s">
        <v>596</v>
      </c>
      <c r="B85" s="44" t="s">
        <v>606</v>
      </c>
      <c r="C85" s="44" t="s">
        <v>607</v>
      </c>
    </row>
    <row r="86" spans="1:3" ht="11.25">
      <c r="A86" s="293" t="s">
        <v>608</v>
      </c>
      <c r="B86" s="44" t="s">
        <v>608</v>
      </c>
      <c r="C86" s="44" t="s">
        <v>609</v>
      </c>
    </row>
    <row r="87" spans="1:3" ht="11.25">
      <c r="A87" s="293" t="s">
        <v>608</v>
      </c>
      <c r="B87" s="44" t="s">
        <v>610</v>
      </c>
      <c r="C87" s="44" t="s">
        <v>611</v>
      </c>
    </row>
    <row r="88" spans="1:3" ht="11.25">
      <c r="A88" s="293" t="s">
        <v>608</v>
      </c>
      <c r="B88" s="44" t="s">
        <v>612</v>
      </c>
      <c r="C88" s="44" t="s">
        <v>613</v>
      </c>
    </row>
    <row r="89" spans="1:3" ht="11.25">
      <c r="A89" s="293" t="s">
        <v>614</v>
      </c>
      <c r="B89" s="44" t="s">
        <v>616</v>
      </c>
      <c r="C89" s="44" t="s">
        <v>617</v>
      </c>
    </row>
    <row r="90" spans="1:3" ht="11.25">
      <c r="A90" s="293" t="s">
        <v>614</v>
      </c>
      <c r="B90" s="44" t="s">
        <v>618</v>
      </c>
      <c r="C90" s="44" t="s">
        <v>619</v>
      </c>
    </row>
    <row r="91" spans="1:3" ht="11.25">
      <c r="A91" s="293" t="s">
        <v>614</v>
      </c>
      <c r="B91" s="44" t="s">
        <v>620</v>
      </c>
      <c r="C91" s="44" t="s">
        <v>621</v>
      </c>
    </row>
    <row r="92" spans="1:3" ht="11.25">
      <c r="A92" s="293" t="s">
        <v>614</v>
      </c>
      <c r="B92" s="44" t="s">
        <v>622</v>
      </c>
      <c r="C92" s="44" t="s">
        <v>623</v>
      </c>
    </row>
    <row r="93" spans="1:3" ht="11.25">
      <c r="A93" s="293" t="s">
        <v>614</v>
      </c>
      <c r="B93" s="44" t="s">
        <v>624</v>
      </c>
      <c r="C93" s="44" t="s">
        <v>625</v>
      </c>
    </row>
    <row r="94" spans="1:3" ht="11.25">
      <c r="A94" s="293" t="s">
        <v>614</v>
      </c>
      <c r="B94" s="44" t="s">
        <v>626</v>
      </c>
      <c r="C94" s="44" t="s">
        <v>627</v>
      </c>
    </row>
    <row r="95" spans="1:3" ht="11.25">
      <c r="A95" s="293" t="s">
        <v>614</v>
      </c>
      <c r="B95" s="44" t="s">
        <v>628</v>
      </c>
      <c r="C95" s="44" t="s">
        <v>629</v>
      </c>
    </row>
    <row r="96" spans="1:3" ht="11.25">
      <c r="A96" s="293" t="s">
        <v>614</v>
      </c>
      <c r="B96" s="44" t="s">
        <v>630</v>
      </c>
      <c r="C96" s="44" t="s">
        <v>631</v>
      </c>
    </row>
    <row r="97" spans="1:3" ht="11.25">
      <c r="A97" s="293" t="s">
        <v>614</v>
      </c>
      <c r="B97" s="44" t="s">
        <v>614</v>
      </c>
      <c r="C97" s="44" t="s">
        <v>615</v>
      </c>
    </row>
    <row r="98" spans="1:3" ht="11.25">
      <c r="A98" s="293" t="s">
        <v>614</v>
      </c>
      <c r="B98" s="44" t="s">
        <v>632</v>
      </c>
      <c r="C98" s="44" t="s">
        <v>633</v>
      </c>
    </row>
    <row r="99" spans="1:3" ht="11.25">
      <c r="A99" s="293" t="s">
        <v>614</v>
      </c>
      <c r="B99" s="44" t="s">
        <v>634</v>
      </c>
      <c r="C99" s="44" t="s">
        <v>635</v>
      </c>
    </row>
    <row r="100" spans="1:3" ht="11.25">
      <c r="A100" s="293" t="s">
        <v>614</v>
      </c>
      <c r="B100" s="44" t="s">
        <v>636</v>
      </c>
      <c r="C100" s="44" t="s">
        <v>637</v>
      </c>
    </row>
    <row r="101" spans="1:3" ht="11.25">
      <c r="A101" s="293" t="s">
        <v>614</v>
      </c>
      <c r="B101" s="44" t="s">
        <v>638</v>
      </c>
      <c r="C101" s="44" t="s">
        <v>639</v>
      </c>
    </row>
    <row r="102" spans="1:3" ht="11.25">
      <c r="A102" s="293" t="s">
        <v>640</v>
      </c>
      <c r="B102" s="44" t="s">
        <v>642</v>
      </c>
      <c r="C102" s="44" t="s">
        <v>643</v>
      </c>
    </row>
    <row r="103" spans="1:3" ht="11.25">
      <c r="A103" s="293" t="s">
        <v>640</v>
      </c>
      <c r="B103" s="44" t="s">
        <v>644</v>
      </c>
      <c r="C103" s="44" t="s">
        <v>645</v>
      </c>
    </row>
    <row r="104" spans="1:3" ht="11.25">
      <c r="A104" s="293" t="s">
        <v>640</v>
      </c>
      <c r="B104" s="44" t="s">
        <v>640</v>
      </c>
      <c r="C104" s="44" t="s">
        <v>641</v>
      </c>
    </row>
    <row r="105" spans="1:3" ht="11.25">
      <c r="A105" s="293" t="s">
        <v>640</v>
      </c>
      <c r="B105" s="44" t="s">
        <v>646</v>
      </c>
      <c r="C105" s="44" t="s">
        <v>647</v>
      </c>
    </row>
    <row r="106" spans="1:3" ht="11.25">
      <c r="A106" s="293" t="s">
        <v>640</v>
      </c>
      <c r="B106" s="44" t="s">
        <v>648</v>
      </c>
      <c r="C106" s="44" t="s">
        <v>649</v>
      </c>
    </row>
    <row r="107" spans="1:3" ht="11.25">
      <c r="A107" s="293" t="s">
        <v>640</v>
      </c>
      <c r="B107" s="44" t="s">
        <v>650</v>
      </c>
      <c r="C107" s="44" t="s">
        <v>651</v>
      </c>
    </row>
    <row r="108" spans="1:3" ht="11.25">
      <c r="A108" s="293" t="s">
        <v>652</v>
      </c>
      <c r="B108" s="44" t="s">
        <v>654</v>
      </c>
      <c r="C108" s="44" t="s">
        <v>655</v>
      </c>
    </row>
    <row r="109" spans="1:3" ht="11.25">
      <c r="A109" s="293" t="s">
        <v>652</v>
      </c>
      <c r="B109" s="44" t="s">
        <v>656</v>
      </c>
      <c r="C109" s="44" t="s">
        <v>657</v>
      </c>
    </row>
    <row r="110" spans="1:3" ht="11.25">
      <c r="A110" s="293" t="s">
        <v>652</v>
      </c>
      <c r="B110" s="44" t="s">
        <v>658</v>
      </c>
      <c r="C110" s="44" t="s">
        <v>659</v>
      </c>
    </row>
    <row r="111" spans="1:3" ht="11.25">
      <c r="A111" s="293" t="s">
        <v>652</v>
      </c>
      <c r="B111" s="44" t="s">
        <v>660</v>
      </c>
      <c r="C111" s="44" t="s">
        <v>661</v>
      </c>
    </row>
    <row r="112" spans="1:3" ht="11.25">
      <c r="A112" s="293" t="s">
        <v>652</v>
      </c>
      <c r="B112" s="44" t="s">
        <v>652</v>
      </c>
      <c r="C112" s="44" t="s">
        <v>653</v>
      </c>
    </row>
    <row r="113" spans="1:3" ht="11.25">
      <c r="A113" s="293" t="s">
        <v>652</v>
      </c>
      <c r="B113" s="44" t="s">
        <v>662</v>
      </c>
      <c r="C113" s="44" t="s">
        <v>663</v>
      </c>
    </row>
    <row r="114" spans="1:3" ht="11.25">
      <c r="A114" s="293" t="s">
        <v>652</v>
      </c>
      <c r="B114" s="44" t="s">
        <v>664</v>
      </c>
      <c r="C114" s="44" t="s">
        <v>665</v>
      </c>
    </row>
    <row r="115" spans="1:3" ht="11.25">
      <c r="A115" s="293" t="s">
        <v>652</v>
      </c>
      <c r="B115" s="44" t="s">
        <v>666</v>
      </c>
      <c r="C115" s="44" t="s">
        <v>667</v>
      </c>
    </row>
    <row r="116" spans="1:3" ht="11.25">
      <c r="A116" s="293" t="s">
        <v>668</v>
      </c>
      <c r="B116" s="44" t="s">
        <v>670</v>
      </c>
      <c r="C116" s="44" t="s">
        <v>671</v>
      </c>
    </row>
    <row r="117" spans="1:3" ht="11.25">
      <c r="A117" s="293" t="s">
        <v>668</v>
      </c>
      <c r="B117" s="44" t="s">
        <v>668</v>
      </c>
      <c r="C117" s="44" t="s">
        <v>669</v>
      </c>
    </row>
    <row r="118" spans="1:3" ht="11.25">
      <c r="A118" s="293" t="s">
        <v>668</v>
      </c>
      <c r="B118" s="44" t="s">
        <v>672</v>
      </c>
      <c r="C118" s="44" t="s">
        <v>673</v>
      </c>
    </row>
    <row r="119" spans="1:3" ht="11.25">
      <c r="A119" s="293" t="s">
        <v>674</v>
      </c>
      <c r="B119" s="44" t="s">
        <v>676</v>
      </c>
      <c r="C119" s="44" t="s">
        <v>677</v>
      </c>
    </row>
    <row r="120" spans="1:3" ht="11.25">
      <c r="A120" s="293" t="s">
        <v>674</v>
      </c>
      <c r="B120" s="44" t="s">
        <v>678</v>
      </c>
      <c r="C120" s="44" t="s">
        <v>679</v>
      </c>
    </row>
    <row r="121" spans="1:3" ht="11.25">
      <c r="A121" s="293" t="s">
        <v>674</v>
      </c>
      <c r="B121" s="44" t="s">
        <v>680</v>
      </c>
      <c r="C121" s="44" t="s">
        <v>681</v>
      </c>
    </row>
    <row r="122" spans="1:3" ht="11.25">
      <c r="A122" s="293" t="s">
        <v>674</v>
      </c>
      <c r="B122" s="44" t="s">
        <v>682</v>
      </c>
      <c r="C122" s="44" t="s">
        <v>683</v>
      </c>
    </row>
    <row r="123" spans="1:3" ht="11.25">
      <c r="A123" s="293" t="s">
        <v>674</v>
      </c>
      <c r="B123" s="44" t="s">
        <v>684</v>
      </c>
      <c r="C123" s="44" t="s">
        <v>685</v>
      </c>
    </row>
    <row r="124" spans="1:3" ht="11.25">
      <c r="A124" s="293" t="s">
        <v>674</v>
      </c>
      <c r="B124" s="44" t="s">
        <v>686</v>
      </c>
      <c r="C124" s="44" t="s">
        <v>687</v>
      </c>
    </row>
    <row r="125" spans="1:3" ht="11.25">
      <c r="A125" s="293" t="s">
        <v>674</v>
      </c>
      <c r="B125" s="44" t="s">
        <v>688</v>
      </c>
      <c r="C125" s="44" t="s">
        <v>689</v>
      </c>
    </row>
    <row r="126" spans="1:3" ht="11.25">
      <c r="A126" s="293" t="s">
        <v>674</v>
      </c>
      <c r="B126" s="44" t="s">
        <v>674</v>
      </c>
      <c r="C126" s="44" t="s">
        <v>675</v>
      </c>
    </row>
    <row r="127" spans="1:3" ht="11.25">
      <c r="A127" s="293" t="s">
        <v>674</v>
      </c>
      <c r="B127" s="44" t="s">
        <v>690</v>
      </c>
      <c r="C127" s="44" t="s">
        <v>691</v>
      </c>
    </row>
    <row r="128" spans="1:3" ht="11.25">
      <c r="A128" s="293" t="s">
        <v>674</v>
      </c>
      <c r="B128" s="44" t="s">
        <v>692</v>
      </c>
      <c r="C128" s="44" t="s">
        <v>693</v>
      </c>
    </row>
    <row r="129" spans="1:3" ht="11.25">
      <c r="A129" s="293" t="s">
        <v>674</v>
      </c>
      <c r="B129" s="44" t="s">
        <v>694</v>
      </c>
      <c r="C129" s="44" t="s">
        <v>695</v>
      </c>
    </row>
    <row r="130" spans="1:3" ht="11.25">
      <c r="A130" s="293" t="s">
        <v>696</v>
      </c>
      <c r="B130" s="44" t="s">
        <v>698</v>
      </c>
      <c r="C130" s="44" t="s">
        <v>699</v>
      </c>
    </row>
    <row r="131" spans="1:3" ht="11.25">
      <c r="A131" s="293" t="s">
        <v>696</v>
      </c>
      <c r="B131" s="44" t="s">
        <v>696</v>
      </c>
      <c r="C131" s="44" t="s">
        <v>697</v>
      </c>
    </row>
    <row r="132" spans="1:3" ht="11.25">
      <c r="A132" s="293" t="s">
        <v>696</v>
      </c>
      <c r="B132" s="44" t="s">
        <v>700</v>
      </c>
      <c r="C132" s="44" t="s">
        <v>701</v>
      </c>
    </row>
    <row r="133" spans="1:3" ht="11.25">
      <c r="A133" s="293" t="s">
        <v>702</v>
      </c>
      <c r="B133" s="44" t="s">
        <v>702</v>
      </c>
      <c r="C133" s="44" t="s">
        <v>703</v>
      </c>
    </row>
    <row r="134" spans="1:3" ht="11.25">
      <c r="A134" s="293" t="s">
        <v>702</v>
      </c>
      <c r="B134" s="44" t="s">
        <v>704</v>
      </c>
      <c r="C134" s="44" t="s">
        <v>705</v>
      </c>
    </row>
    <row r="135" spans="1:3" ht="11.25">
      <c r="A135" s="293" t="s">
        <v>706</v>
      </c>
      <c r="B135" s="44" t="s">
        <v>708</v>
      </c>
      <c r="C135" s="44" t="s">
        <v>709</v>
      </c>
    </row>
    <row r="136" spans="1:3" ht="11.25">
      <c r="A136" s="293" t="s">
        <v>706</v>
      </c>
      <c r="B136" s="44" t="s">
        <v>710</v>
      </c>
      <c r="C136" s="44" t="s">
        <v>711</v>
      </c>
    </row>
    <row r="137" spans="1:3" ht="11.25">
      <c r="A137" s="293" t="s">
        <v>706</v>
      </c>
      <c r="B137" s="44" t="s">
        <v>706</v>
      </c>
      <c r="C137" s="44" t="s">
        <v>707</v>
      </c>
    </row>
    <row r="138" spans="1:3" ht="11.25">
      <c r="A138" s="293" t="s">
        <v>706</v>
      </c>
      <c r="B138" s="44" t="s">
        <v>712</v>
      </c>
      <c r="C138" s="44" t="s">
        <v>713</v>
      </c>
    </row>
    <row r="139" spans="1:3" ht="11.25">
      <c r="A139" s="293" t="s">
        <v>714</v>
      </c>
      <c r="B139" s="44" t="s">
        <v>714</v>
      </c>
      <c r="C139" s="44" t="s">
        <v>715</v>
      </c>
    </row>
    <row r="140" spans="1:3" ht="11.25">
      <c r="A140" s="293" t="s">
        <v>714</v>
      </c>
      <c r="B140" s="44" t="s">
        <v>716</v>
      </c>
      <c r="C140" s="44" t="s">
        <v>717</v>
      </c>
    </row>
    <row r="141" ht="11.25">
      <c r="A141" s="293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D85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68.375" style="5" customWidth="1"/>
    <col min="2" max="2" width="29.375" style="5" customWidth="1"/>
    <col min="3" max="3" width="5.125" style="5" customWidth="1"/>
    <col min="4" max="4" width="18.50390625" style="5" customWidth="1"/>
    <col min="5" max="16384" width="9.125" style="5" customWidth="1"/>
  </cols>
  <sheetData>
    <row r="1" spans="1:2" ht="11.25">
      <c r="A1" s="4" t="s">
        <v>418</v>
      </c>
      <c r="B1" s="4"/>
    </row>
    <row r="2" spans="1:4" ht="11.25">
      <c r="A2" s="4" t="s">
        <v>420</v>
      </c>
      <c r="B2" s="6" t="s">
        <v>200</v>
      </c>
      <c r="D2" s="6" t="s">
        <v>229</v>
      </c>
    </row>
    <row r="3" spans="1:4" ht="11.25">
      <c r="A3" s="4" t="s">
        <v>397</v>
      </c>
      <c r="B3" s="7" t="s">
        <v>396</v>
      </c>
      <c r="D3" s="5" t="s">
        <v>230</v>
      </c>
    </row>
    <row r="4" spans="1:4" ht="11.25">
      <c r="A4" s="4" t="s">
        <v>398</v>
      </c>
      <c r="B4" s="7" t="s">
        <v>184</v>
      </c>
      <c r="D4" s="5" t="s">
        <v>231</v>
      </c>
    </row>
    <row r="5" spans="1:4" ht="11.25">
      <c r="A5" s="4" t="s">
        <v>422</v>
      </c>
      <c r="B5" s="4"/>
      <c r="D5" s="5" t="s">
        <v>232</v>
      </c>
    </row>
    <row r="6" spans="1:4" ht="11.25">
      <c r="A6" s="4" t="s">
        <v>423</v>
      </c>
      <c r="B6" s="4"/>
      <c r="D6" s="5" t="s">
        <v>233</v>
      </c>
    </row>
    <row r="7" spans="1:4" ht="11.25">
      <c r="A7" s="4" t="s">
        <v>424</v>
      </c>
      <c r="B7" s="4"/>
      <c r="D7" s="5" t="s">
        <v>234</v>
      </c>
    </row>
    <row r="8" spans="1:4" ht="11.25">
      <c r="A8" s="4" t="s">
        <v>419</v>
      </c>
      <c r="D8" s="5" t="s">
        <v>235</v>
      </c>
    </row>
    <row r="9" spans="1:4" ht="11.25">
      <c r="A9" s="4" t="s">
        <v>254</v>
      </c>
      <c r="D9" s="5" t="s">
        <v>236</v>
      </c>
    </row>
    <row r="10" spans="1:4" ht="11.25">
      <c r="A10" s="4" t="s">
        <v>421</v>
      </c>
      <c r="D10" s="5" t="s">
        <v>237</v>
      </c>
    </row>
    <row r="11" spans="1:4" ht="11.25">
      <c r="A11" s="4" t="s">
        <v>256</v>
      </c>
      <c r="D11" s="5" t="s">
        <v>238</v>
      </c>
    </row>
    <row r="12" spans="1:4" ht="11.25">
      <c r="A12" s="4" t="s">
        <v>257</v>
      </c>
      <c r="D12" s="5" t="s">
        <v>239</v>
      </c>
    </row>
    <row r="13" spans="1:4" ht="11.25">
      <c r="A13" s="4" t="s">
        <v>258</v>
      </c>
      <c r="D13" s="5" t="s">
        <v>240</v>
      </c>
    </row>
    <row r="14" spans="1:4" ht="11.25">
      <c r="A14" s="4" t="s">
        <v>259</v>
      </c>
      <c r="D14" s="5" t="s">
        <v>241</v>
      </c>
    </row>
    <row r="15" spans="1:4" ht="11.25">
      <c r="A15" s="4" t="s">
        <v>260</v>
      </c>
      <c r="D15" s="5" t="s">
        <v>242</v>
      </c>
    </row>
    <row r="16" spans="1:4" ht="11.25">
      <c r="A16" s="4" t="s">
        <v>425</v>
      </c>
      <c r="D16" s="5" t="s">
        <v>243</v>
      </c>
    </row>
    <row r="17" ht="11.25">
      <c r="A17" s="4" t="s">
        <v>264</v>
      </c>
    </row>
    <row r="18" spans="1:2" ht="11.25">
      <c r="A18" s="4" t="s">
        <v>255</v>
      </c>
      <c r="B18" s="6" t="s">
        <v>246</v>
      </c>
    </row>
    <row r="19" spans="1:2" ht="33.75">
      <c r="A19" s="4" t="s">
        <v>265</v>
      </c>
      <c r="B19" s="136" t="s">
        <v>310</v>
      </c>
    </row>
    <row r="20" spans="1:2" ht="11.25">
      <c r="A20" s="4" t="s">
        <v>266</v>
      </c>
      <c r="B20" s="136" t="s">
        <v>311</v>
      </c>
    </row>
    <row r="21" spans="1:2" ht="33.75">
      <c r="A21" s="4" t="s">
        <v>261</v>
      </c>
      <c r="B21" s="136" t="s">
        <v>312</v>
      </c>
    </row>
    <row r="22" ht="11.25">
      <c r="A22" s="4" t="s">
        <v>262</v>
      </c>
    </row>
    <row r="23" ht="11.25">
      <c r="A23" s="4" t="s">
        <v>263</v>
      </c>
    </row>
    <row r="24" ht="11.25">
      <c r="A24" s="4" t="s">
        <v>267</v>
      </c>
    </row>
    <row r="25" ht="11.25">
      <c r="A25" s="4" t="s">
        <v>269</v>
      </c>
    </row>
    <row r="26" ht="11.25">
      <c r="A26" s="4" t="s">
        <v>270</v>
      </c>
    </row>
    <row r="27" ht="11.25">
      <c r="A27" s="4" t="s">
        <v>274</v>
      </c>
    </row>
    <row r="28" ht="11.25">
      <c r="A28" s="4" t="s">
        <v>268</v>
      </c>
    </row>
    <row r="29" ht="11.25">
      <c r="A29" s="4" t="s">
        <v>277</v>
      </c>
    </row>
    <row r="30" ht="11.25">
      <c r="A30" s="4" t="s">
        <v>271</v>
      </c>
    </row>
    <row r="31" ht="11.25">
      <c r="A31" s="4" t="s">
        <v>272</v>
      </c>
    </row>
    <row r="32" ht="11.25">
      <c r="A32" s="4" t="s">
        <v>273</v>
      </c>
    </row>
    <row r="33" ht="11.25">
      <c r="A33" s="4" t="s">
        <v>279</v>
      </c>
    </row>
    <row r="34" ht="11.25">
      <c r="A34" s="4" t="s">
        <v>280</v>
      </c>
    </row>
    <row r="35" ht="11.25">
      <c r="A35" s="4" t="s">
        <v>281</v>
      </c>
    </row>
    <row r="36" ht="11.25">
      <c r="A36" s="4" t="s">
        <v>412</v>
      </c>
    </row>
    <row r="37" ht="11.25">
      <c r="A37" s="4" t="s">
        <v>275</v>
      </c>
    </row>
    <row r="38" ht="11.25">
      <c r="A38" s="4" t="s">
        <v>276</v>
      </c>
    </row>
    <row r="39" ht="11.25">
      <c r="A39" s="4" t="s">
        <v>278</v>
      </c>
    </row>
    <row r="40" ht="11.25">
      <c r="A40" s="4" t="s">
        <v>286</v>
      </c>
    </row>
    <row r="41" ht="11.25">
      <c r="A41" s="4" t="s">
        <v>291</v>
      </c>
    </row>
    <row r="42" ht="11.25">
      <c r="A42" s="4" t="s">
        <v>292</v>
      </c>
    </row>
    <row r="43" ht="11.25">
      <c r="A43" s="4" t="s">
        <v>282</v>
      </c>
    </row>
    <row r="44" ht="11.25">
      <c r="A44" s="4" t="s">
        <v>283</v>
      </c>
    </row>
    <row r="45" ht="11.25">
      <c r="A45" s="4" t="s">
        <v>284</v>
      </c>
    </row>
    <row r="46" ht="11.25">
      <c r="A46" s="4" t="s">
        <v>285</v>
      </c>
    </row>
    <row r="47" ht="11.25">
      <c r="A47" s="4" t="s">
        <v>296</v>
      </c>
    </row>
    <row r="48" ht="11.25">
      <c r="A48" s="4" t="s">
        <v>297</v>
      </c>
    </row>
    <row r="49" ht="11.25">
      <c r="A49" s="4" t="s">
        <v>304</v>
      </c>
    </row>
    <row r="50" ht="11.25">
      <c r="A50" s="4" t="s">
        <v>298</v>
      </c>
    </row>
    <row r="51" ht="11.25">
      <c r="A51" s="4" t="s">
        <v>305</v>
      </c>
    </row>
    <row r="52" spans="1:2" ht="11.25">
      <c r="A52" s="4" t="s">
        <v>299</v>
      </c>
      <c r="B52" s="4"/>
    </row>
    <row r="53" spans="1:2" ht="11.25">
      <c r="A53" s="4" t="s">
        <v>287</v>
      </c>
      <c r="B53" s="4"/>
    </row>
    <row r="54" spans="1:2" ht="11.25">
      <c r="A54" s="4" t="s">
        <v>288</v>
      </c>
      <c r="B54" s="4"/>
    </row>
    <row r="55" spans="1:2" ht="11.25">
      <c r="A55" s="4" t="s">
        <v>289</v>
      </c>
      <c r="B55" s="4"/>
    </row>
    <row r="56" spans="1:2" ht="11.25">
      <c r="A56" s="4" t="s">
        <v>290</v>
      </c>
      <c r="B56" s="4"/>
    </row>
    <row r="57" spans="1:2" ht="11.25">
      <c r="A57" s="4" t="s">
        <v>302</v>
      </c>
      <c r="B57" s="4"/>
    </row>
    <row r="58" spans="1:2" ht="11.25">
      <c r="A58" s="4" t="s">
        <v>306</v>
      </c>
      <c r="B58" s="4"/>
    </row>
    <row r="59" spans="1:2" ht="11.25">
      <c r="A59" s="4" t="s">
        <v>303</v>
      </c>
      <c r="B59" s="4"/>
    </row>
    <row r="60" spans="1:2" ht="11.25">
      <c r="A60" s="4" t="s">
        <v>293</v>
      </c>
      <c r="B60" s="4"/>
    </row>
    <row r="61" spans="1:2" ht="11.25">
      <c r="A61" s="4" t="s">
        <v>294</v>
      </c>
      <c r="B61" s="4"/>
    </row>
    <row r="62" spans="1:2" ht="11.25">
      <c r="A62" s="4" t="s">
        <v>295</v>
      </c>
      <c r="B62" s="4"/>
    </row>
    <row r="63" spans="1:2" ht="11.25">
      <c r="A63" s="4" t="s">
        <v>300</v>
      </c>
      <c r="B63" s="4"/>
    </row>
    <row r="64" spans="1:2" ht="11.25">
      <c r="A64" s="4" t="s">
        <v>301</v>
      </c>
      <c r="B64" s="4"/>
    </row>
    <row r="65" spans="1:2" ht="11.25">
      <c r="A65" s="4" t="s">
        <v>180</v>
      </c>
      <c r="B65" s="4"/>
    </row>
    <row r="66" spans="1:2" ht="11.25">
      <c r="A66" s="4" t="s">
        <v>181</v>
      </c>
      <c r="B66" s="4"/>
    </row>
    <row r="67" spans="1:2" ht="11.25">
      <c r="A67" s="4" t="s">
        <v>182</v>
      </c>
      <c r="B67" s="4"/>
    </row>
    <row r="68" spans="1:2" ht="11.25">
      <c r="A68" s="4" t="s">
        <v>179</v>
      </c>
      <c r="B68" s="4"/>
    </row>
    <row r="69" spans="1:2" ht="11.25">
      <c r="A69" s="4" t="s">
        <v>187</v>
      </c>
      <c r="B69" s="4"/>
    </row>
    <row r="70" spans="1:2" ht="11.25">
      <c r="A70" s="4" t="s">
        <v>188</v>
      </c>
      <c r="B70" s="4"/>
    </row>
    <row r="71" spans="1:2" ht="11.25">
      <c r="A71" s="4" t="s">
        <v>183</v>
      </c>
      <c r="B71" s="4"/>
    </row>
    <row r="72" spans="1:2" ht="11.25">
      <c r="A72" s="4" t="s">
        <v>191</v>
      </c>
      <c r="B72" s="4"/>
    </row>
    <row r="73" spans="1:2" ht="11.25">
      <c r="A73" s="4" t="s">
        <v>185</v>
      </c>
      <c r="B73" s="4"/>
    </row>
    <row r="74" spans="1:2" ht="11.25">
      <c r="A74" s="4" t="s">
        <v>186</v>
      </c>
      <c r="B74" s="4"/>
    </row>
    <row r="75" spans="1:2" ht="11.25">
      <c r="A75" s="4" t="s">
        <v>195</v>
      </c>
      <c r="B75" s="4"/>
    </row>
    <row r="76" spans="1:2" ht="11.25">
      <c r="A76" s="4" t="s">
        <v>189</v>
      </c>
      <c r="B76" s="4"/>
    </row>
    <row r="77" spans="1:2" ht="11.25">
      <c r="A77" s="4" t="s">
        <v>190</v>
      </c>
      <c r="B77" s="4"/>
    </row>
    <row r="78" spans="1:2" ht="11.25">
      <c r="A78" s="4" t="s">
        <v>196</v>
      </c>
      <c r="B78" s="4"/>
    </row>
    <row r="79" spans="1:2" ht="11.25">
      <c r="A79" s="4" t="s">
        <v>199</v>
      </c>
      <c r="B79" s="4"/>
    </row>
    <row r="80" spans="1:2" ht="11.25">
      <c r="A80" s="4" t="s">
        <v>197</v>
      </c>
      <c r="B80" s="4"/>
    </row>
    <row r="81" spans="1:2" ht="11.25">
      <c r="A81" s="4" t="s">
        <v>198</v>
      </c>
      <c r="B81" s="4"/>
    </row>
    <row r="82" spans="1:2" ht="11.25">
      <c r="A82" s="4" t="s">
        <v>192</v>
      </c>
      <c r="B82" s="4"/>
    </row>
    <row r="83" spans="1:2" ht="11.25">
      <c r="A83" s="4" t="s">
        <v>193</v>
      </c>
      <c r="B83" s="4"/>
    </row>
    <row r="84" spans="1:2" ht="11.25">
      <c r="A84" s="4" t="s">
        <v>194</v>
      </c>
      <c r="B84" s="4"/>
    </row>
    <row r="85" ht="11.25">
      <c r="B85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3:AJ13"/>
  <sheetViews>
    <sheetView zoomScalePageLayoutView="0" workbookViewId="0" topLeftCell="A1">
      <selection activeCell="G24" sqref="G24"/>
    </sheetView>
  </sheetViews>
  <sheetFormatPr defaultColWidth="9.125" defaultRowHeight="12.75"/>
  <cols>
    <col min="1" max="1" width="17.50390625" style="1" customWidth="1"/>
    <col min="2" max="8" width="9.125" style="1" customWidth="1"/>
    <col min="9" max="9" width="9.125" style="148" customWidth="1"/>
    <col min="10" max="25" width="9.125" style="1" customWidth="1"/>
    <col min="26" max="35" width="9.125" style="8" customWidth="1"/>
    <col min="36" max="16384" width="9.125" style="1" customWidth="1"/>
  </cols>
  <sheetData>
    <row r="3" spans="3:7" s="75" customFormat="1" ht="21" customHeight="1">
      <c r="C3" s="96"/>
      <c r="D3" s="135" t="s">
        <v>253</v>
      </c>
      <c r="E3" s="115"/>
      <c r="F3" s="207"/>
      <c r="G3" s="120"/>
    </row>
    <row r="7" s="321" customFormat="1" ht="15" customHeight="1">
      <c r="A7" s="320" t="s">
        <v>31</v>
      </c>
    </row>
    <row r="8" spans="9:36" ht="11.25">
      <c r="I8" s="1"/>
      <c r="Z8" s="1"/>
      <c r="AJ8" s="8"/>
    </row>
    <row r="9" spans="3:8" s="75" customFormat="1" ht="33.75">
      <c r="C9" s="96"/>
      <c r="D9" s="322" t="s">
        <v>32</v>
      </c>
      <c r="E9" s="323"/>
      <c r="F9" s="324"/>
      <c r="G9" s="120"/>
      <c r="H9" s="100"/>
    </row>
    <row r="10" spans="9:36" ht="11.25">
      <c r="I10" s="1"/>
      <c r="Z10" s="1"/>
      <c r="AJ10" s="8"/>
    </row>
    <row r="11" s="321" customFormat="1" ht="12.75">
      <c r="A11" s="320" t="s">
        <v>33</v>
      </c>
    </row>
    <row r="12" spans="9:36" ht="11.25">
      <c r="I12" s="1"/>
      <c r="Z12" s="1"/>
      <c r="AJ12" s="8"/>
    </row>
    <row r="13" spans="4:8" s="75" customFormat="1" ht="11.25">
      <c r="D13" s="80"/>
      <c r="E13" s="311"/>
      <c r="F13" s="325"/>
      <c r="G13" s="326"/>
      <c r="H13" s="100"/>
    </row>
  </sheetData>
  <sheetProtection formatColumns="0" formatRows="0"/>
  <dataValidations count="2">
    <dataValidation type="decimal" allowBlank="1" showInputMessage="1" showErrorMessage="1" sqref="G3">
      <formula1>0</formula1>
      <formula2>999999999999</formula2>
    </dataValidation>
    <dataValidation type="decimal" allowBlank="1" showInputMessage="1" showErrorMessage="1" sqref="G9">
      <formula1>-99999999999</formula1>
      <formula2>999999999999</formula2>
    </dataValidation>
  </dataValidations>
  <hyperlinks>
    <hyperlink ref="D3" location="'ВО инвестиции'!A1" tooltip="Удалить" display="Удалить"/>
    <hyperlink ref="D9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zoomScalePageLayoutView="0" workbookViewId="0" topLeftCell="A1">
      <selection activeCell="N39" sqref="N39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zoomScalePageLayoutView="0" workbookViewId="0" topLeftCell="A1">
      <selection activeCell="P26" sqref="P26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zoomScalePageLayoutView="0" workbookViewId="0" topLeftCell="A1">
      <selection activeCell="R27" sqref="R27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tabSelected="1" zoomScalePageLayoutView="0" workbookViewId="0" topLeftCell="C22">
      <selection activeCell="H9" sqref="H9"/>
    </sheetView>
  </sheetViews>
  <sheetFormatPr defaultColWidth="9.125" defaultRowHeight="12.75"/>
  <cols>
    <col min="1" max="1" width="17.50390625" style="9" hidden="1" customWidth="1"/>
    <col min="2" max="2" width="17.50390625" style="10" hidden="1" customWidth="1"/>
    <col min="3" max="3" width="2.625" style="38" customWidth="1"/>
    <col min="4" max="4" width="2.625" style="14" customWidth="1"/>
    <col min="5" max="5" width="35.625" style="14" customWidth="1"/>
    <col min="6" max="6" width="21.50390625" style="14" customWidth="1"/>
    <col min="7" max="7" width="40.625" style="36" customWidth="1"/>
    <col min="8" max="8" width="32.625" style="14" customWidth="1"/>
    <col min="9" max="10" width="2.625" style="14" customWidth="1"/>
    <col min="11" max="16384" width="9.125" style="14" customWidth="1"/>
  </cols>
  <sheetData>
    <row r="1" spans="1:7" s="38" customFormat="1" ht="35.25" customHeight="1" hidden="1">
      <c r="A1" s="9" t="str">
        <f>region_name</f>
        <v>Удмуртская республика</v>
      </c>
      <c r="B1" s="10" t="str">
        <f>IF(god="","Не определено",god)</f>
        <v>2010</v>
      </c>
      <c r="C1" s="38" t="str">
        <f>org&amp;"_INN:"&amp;inn&amp;"_KPP:"&amp;kpp</f>
        <v>Муниципальное унитарное предприятие г.Ижевска "Ижводоканал"_INN:1826000408_KPP:183401001</v>
      </c>
      <c r="G1" s="39"/>
    </row>
    <row r="2" spans="1:7" s="38" customFormat="1" ht="11.25" customHeight="1">
      <c r="A2" s="9" t="str">
        <f>IF(org="","Не определено",org)</f>
        <v>Муниципальное унитарное предприятие г.Ижевска "Ижводоканал"</v>
      </c>
      <c r="B2" s="10" t="str">
        <f>IF(inn="","Не определено",inn)</f>
        <v>1826000408</v>
      </c>
      <c r="G2" s="39"/>
    </row>
    <row r="3" spans="1:9" ht="12.75" customHeight="1">
      <c r="A3" s="9" t="str">
        <f>IF(mo="","Не определено",mo)</f>
        <v>Город Ижевск</v>
      </c>
      <c r="B3" s="10" t="str">
        <f>IF(oktmo="","Не определено",oktmo)</f>
        <v>94701000</v>
      </c>
      <c r="D3" s="11"/>
      <c r="E3" s="12"/>
      <c r="F3" s="13"/>
      <c r="G3" s="377" t="str">
        <f>version</f>
        <v>Версия 3.0</v>
      </c>
      <c r="H3" s="377"/>
      <c r="I3" s="183"/>
    </row>
    <row r="4" spans="1:9" ht="30" customHeight="1">
      <c r="A4" s="9" t="str">
        <f>IF(fil="","Не определено",fil)</f>
        <v>Не определено</v>
      </c>
      <c r="B4" s="10" t="str">
        <f>IF(kpp="","Не определено",kpp)</f>
        <v>183401001</v>
      </c>
      <c r="D4" s="15"/>
      <c r="E4" s="378" t="s">
        <v>251</v>
      </c>
      <c r="F4" s="379"/>
      <c r="G4" s="380"/>
      <c r="H4" s="16"/>
      <c r="I4" s="184"/>
    </row>
    <row r="5" spans="4:9" ht="12" thickBot="1">
      <c r="D5" s="15"/>
      <c r="E5" s="16"/>
      <c r="F5" s="16"/>
      <c r="G5" s="17"/>
      <c r="H5" s="16"/>
      <c r="I5" s="184"/>
    </row>
    <row r="6" spans="4:9" ht="16.5" customHeight="1">
      <c r="D6" s="15"/>
      <c r="E6" s="381" t="s">
        <v>318</v>
      </c>
      <c r="F6" s="382"/>
      <c r="G6" s="18"/>
      <c r="H6" s="16"/>
      <c r="I6" s="184"/>
    </row>
    <row r="7" spans="1:9" ht="24.75" customHeight="1" thickBot="1">
      <c r="A7" s="65"/>
      <c r="D7" s="15"/>
      <c r="E7" s="383" t="s">
        <v>195</v>
      </c>
      <c r="F7" s="384"/>
      <c r="G7" s="17"/>
      <c r="H7" s="16"/>
      <c r="I7" s="184"/>
    </row>
    <row r="8" spans="1:9" ht="12" customHeight="1" thickBot="1">
      <c r="A8" s="65"/>
      <c r="D8" s="19"/>
      <c r="E8" s="20"/>
      <c r="F8" s="40"/>
      <c r="G8" s="26"/>
      <c r="H8" s="40"/>
      <c r="I8" s="184"/>
    </row>
    <row r="9" spans="4:9" ht="30" customHeight="1" thickBot="1">
      <c r="D9" s="19"/>
      <c r="E9" s="50" t="s">
        <v>110</v>
      </c>
      <c r="F9" s="21" t="s">
        <v>233</v>
      </c>
      <c r="G9" s="181" t="s">
        <v>111</v>
      </c>
      <c r="H9" s="206" t="s">
        <v>770</v>
      </c>
      <c r="I9" s="184"/>
    </row>
    <row r="10" spans="4:9" ht="12" customHeight="1" thickBot="1">
      <c r="D10" s="19"/>
      <c r="E10" s="22"/>
      <c r="F10" s="16"/>
      <c r="G10" s="23"/>
      <c r="H10" s="182"/>
      <c r="I10" s="184"/>
    </row>
    <row r="11" spans="1:9" ht="37.5" customHeight="1" thickBot="1">
      <c r="A11" s="9" t="s">
        <v>386</v>
      </c>
      <c r="B11" s="10" t="s">
        <v>201</v>
      </c>
      <c r="D11" s="19"/>
      <c r="E11" s="50" t="s">
        <v>202</v>
      </c>
      <c r="F11" s="41" t="s">
        <v>184</v>
      </c>
      <c r="G11" s="181" t="s">
        <v>112</v>
      </c>
      <c r="H11" s="206" t="s">
        <v>769</v>
      </c>
      <c r="I11" s="184"/>
    </row>
    <row r="12" spans="1:9" ht="12" customHeight="1" thickBot="1">
      <c r="A12" s="9">
        <v>66</v>
      </c>
      <c r="D12" s="19"/>
      <c r="E12" s="22"/>
      <c r="F12" s="23"/>
      <c r="G12" s="23"/>
      <c r="H12" s="182"/>
      <c r="I12" s="184"/>
    </row>
    <row r="13" spans="4:10" ht="32.25" customHeight="1" thickBot="1">
      <c r="D13" s="19"/>
      <c r="E13" s="51" t="s">
        <v>748</v>
      </c>
      <c r="F13" s="385" t="s">
        <v>753</v>
      </c>
      <c r="G13" s="386"/>
      <c r="H13" s="182"/>
      <c r="I13" s="184"/>
      <c r="J13" s="37"/>
    </row>
    <row r="14" spans="4:9" ht="15" customHeight="1" hidden="1">
      <c r="D14" s="19"/>
      <c r="E14" s="24"/>
      <c r="F14" s="25"/>
      <c r="G14" s="23"/>
      <c r="H14" s="182"/>
      <c r="I14" s="184"/>
    </row>
    <row r="15" spans="4:9" ht="24.75" customHeight="1" hidden="1" thickBot="1">
      <c r="D15" s="19"/>
      <c r="E15" s="51" t="s">
        <v>203</v>
      </c>
      <c r="F15" s="387"/>
      <c r="G15" s="388"/>
      <c r="H15" s="182" t="s">
        <v>244</v>
      </c>
      <c r="I15" s="184"/>
    </row>
    <row r="16" spans="4:9" ht="12" customHeight="1" thickBot="1">
      <c r="D16" s="19"/>
      <c r="E16" s="24"/>
      <c r="F16" s="25"/>
      <c r="G16" s="23"/>
      <c r="H16" s="182"/>
      <c r="I16" s="184"/>
    </row>
    <row r="17" spans="4:9" ht="19.5" customHeight="1">
      <c r="D17" s="19"/>
      <c r="E17" s="52" t="s">
        <v>751</v>
      </c>
      <c r="F17" s="57" t="s">
        <v>754</v>
      </c>
      <c r="G17" s="26"/>
      <c r="H17" s="297" t="s">
        <v>42</v>
      </c>
      <c r="I17" s="184"/>
    </row>
    <row r="18" spans="4:9" ht="19.5" customHeight="1" thickBot="1">
      <c r="D18" s="19"/>
      <c r="E18" s="53" t="s">
        <v>752</v>
      </c>
      <c r="F18" s="58" t="s">
        <v>755</v>
      </c>
      <c r="G18" s="27"/>
      <c r="H18" s="298" t="s">
        <v>756</v>
      </c>
      <c r="I18" s="184"/>
    </row>
    <row r="19" spans="4:9" ht="12" customHeight="1" thickBot="1">
      <c r="D19" s="19"/>
      <c r="E19" s="22"/>
      <c r="F19" s="16"/>
      <c r="G19" s="23"/>
      <c r="H19" s="182"/>
      <c r="I19" s="184"/>
    </row>
    <row r="20" spans="4:9" ht="30" customHeight="1" thickBot="1">
      <c r="D20" s="19"/>
      <c r="E20" s="50" t="s">
        <v>247</v>
      </c>
      <c r="F20" s="375" t="s">
        <v>312</v>
      </c>
      <c r="G20" s="376"/>
      <c r="H20" s="182"/>
      <c r="I20" s="184"/>
    </row>
    <row r="21" spans="4:9" ht="12" customHeight="1" thickBot="1">
      <c r="D21" s="19"/>
      <c r="E21" s="22"/>
      <c r="F21" s="16"/>
      <c r="G21" s="23"/>
      <c r="H21" s="182"/>
      <c r="I21" s="184"/>
    </row>
    <row r="22" spans="3:17" ht="39.75" customHeight="1">
      <c r="C22" s="45"/>
      <c r="D22" s="19"/>
      <c r="E22" s="54" t="s">
        <v>749</v>
      </c>
      <c r="F22" s="55" t="s">
        <v>228</v>
      </c>
      <c r="G22" s="73" t="s">
        <v>521</v>
      </c>
      <c r="H22" s="16"/>
      <c r="I22" s="184"/>
      <c r="O22" s="46"/>
      <c r="P22" s="46"/>
      <c r="Q22" s="47"/>
    </row>
    <row r="23" spans="4:9" ht="24.75" customHeight="1">
      <c r="D23" s="19"/>
      <c r="E23" s="371" t="s">
        <v>750</v>
      </c>
      <c r="F23" s="43" t="s">
        <v>387</v>
      </c>
      <c r="G23" s="49" t="s">
        <v>521</v>
      </c>
      <c r="H23" s="16" t="s">
        <v>204</v>
      </c>
      <c r="I23" s="184"/>
    </row>
    <row r="24" spans="4:9" ht="24.75" customHeight="1" thickBot="1">
      <c r="D24" s="19"/>
      <c r="E24" s="374"/>
      <c r="F24" s="56" t="s">
        <v>417</v>
      </c>
      <c r="G24" s="59" t="s">
        <v>522</v>
      </c>
      <c r="H24" s="182"/>
      <c r="I24" s="184"/>
    </row>
    <row r="25" spans="4:9" ht="12" customHeight="1" thickBot="1">
      <c r="D25" s="19"/>
      <c r="E25" s="22"/>
      <c r="F25" s="16"/>
      <c r="G25" s="23"/>
      <c r="H25" s="182"/>
      <c r="I25" s="184"/>
    </row>
    <row r="26" spans="1:9" ht="27" customHeight="1" thickBot="1">
      <c r="A26" s="28" t="s">
        <v>388</v>
      </c>
      <c r="B26" s="10" t="s">
        <v>206</v>
      </c>
      <c r="D26" s="15"/>
      <c r="E26" s="369" t="s">
        <v>206</v>
      </c>
      <c r="F26" s="370"/>
      <c r="G26" s="61" t="s">
        <v>757</v>
      </c>
      <c r="H26" s="16"/>
      <c r="I26" s="184"/>
    </row>
    <row r="27" spans="1:9" ht="27" customHeight="1">
      <c r="A27" s="28" t="s">
        <v>389</v>
      </c>
      <c r="B27" s="10" t="s">
        <v>413</v>
      </c>
      <c r="D27" s="15"/>
      <c r="E27" s="372" t="s">
        <v>413</v>
      </c>
      <c r="F27" s="373"/>
      <c r="G27" s="61" t="s">
        <v>758</v>
      </c>
      <c r="H27" s="16"/>
      <c r="I27" s="184"/>
    </row>
    <row r="28" spans="1:9" ht="21" customHeight="1">
      <c r="A28" s="28" t="s">
        <v>390</v>
      </c>
      <c r="B28" s="10" t="s">
        <v>208</v>
      </c>
      <c r="D28" s="15"/>
      <c r="E28" s="371" t="s">
        <v>209</v>
      </c>
      <c r="F28" s="42" t="s">
        <v>210</v>
      </c>
      <c r="G28" s="62" t="s">
        <v>759</v>
      </c>
      <c r="H28" s="16"/>
      <c r="I28" s="184"/>
    </row>
    <row r="29" spans="1:9" ht="21" customHeight="1">
      <c r="A29" s="28" t="s">
        <v>391</v>
      </c>
      <c r="B29" s="10" t="s">
        <v>211</v>
      </c>
      <c r="D29" s="15"/>
      <c r="E29" s="371"/>
      <c r="F29" s="42" t="s">
        <v>212</v>
      </c>
      <c r="G29" s="62"/>
      <c r="H29" s="16"/>
      <c r="I29" s="184"/>
    </row>
    <row r="30" spans="1:9" ht="21" customHeight="1">
      <c r="A30" s="28" t="s">
        <v>392</v>
      </c>
      <c r="B30" s="10" t="s">
        <v>213</v>
      </c>
      <c r="D30" s="15"/>
      <c r="E30" s="371" t="s">
        <v>214</v>
      </c>
      <c r="F30" s="42" t="s">
        <v>210</v>
      </c>
      <c r="G30" s="62" t="s">
        <v>760</v>
      </c>
      <c r="H30" s="16"/>
      <c r="I30" s="184"/>
    </row>
    <row r="31" spans="1:9" ht="21" customHeight="1">
      <c r="A31" s="28" t="s">
        <v>393</v>
      </c>
      <c r="B31" s="10" t="s">
        <v>215</v>
      </c>
      <c r="D31" s="15"/>
      <c r="E31" s="371"/>
      <c r="F31" s="42" t="s">
        <v>212</v>
      </c>
      <c r="G31" s="62"/>
      <c r="H31" s="16"/>
      <c r="I31" s="184"/>
    </row>
    <row r="32" spans="1:9" ht="21" customHeight="1">
      <c r="A32" s="28" t="s">
        <v>205</v>
      </c>
      <c r="B32" s="29" t="s">
        <v>216</v>
      </c>
      <c r="D32" s="30"/>
      <c r="E32" s="367" t="s">
        <v>217</v>
      </c>
      <c r="F32" s="31" t="s">
        <v>210</v>
      </c>
      <c r="G32" s="63"/>
      <c r="H32" s="186"/>
      <c r="I32" s="184"/>
    </row>
    <row r="33" spans="1:9" ht="21" customHeight="1">
      <c r="A33" s="28" t="s">
        <v>207</v>
      </c>
      <c r="B33" s="29" t="s">
        <v>218</v>
      </c>
      <c r="D33" s="30"/>
      <c r="E33" s="367"/>
      <c r="F33" s="31" t="s">
        <v>219</v>
      </c>
      <c r="G33" s="63"/>
      <c r="H33" s="186"/>
      <c r="I33" s="184"/>
    </row>
    <row r="34" spans="1:9" ht="21" customHeight="1">
      <c r="A34" s="28" t="s">
        <v>394</v>
      </c>
      <c r="B34" s="29" t="s">
        <v>220</v>
      </c>
      <c r="D34" s="30"/>
      <c r="E34" s="367"/>
      <c r="F34" s="31" t="s">
        <v>212</v>
      </c>
      <c r="G34" s="63"/>
      <c r="H34" s="186"/>
      <c r="I34" s="184"/>
    </row>
    <row r="35" spans="1:9" ht="21" customHeight="1" thickBot="1">
      <c r="A35" s="28" t="s">
        <v>395</v>
      </c>
      <c r="B35" s="29" t="s">
        <v>221</v>
      </c>
      <c r="D35" s="30"/>
      <c r="E35" s="368"/>
      <c r="F35" s="48" t="s">
        <v>222</v>
      </c>
      <c r="G35" s="64"/>
      <c r="H35" s="186"/>
      <c r="I35" s="184"/>
    </row>
    <row r="36" spans="4:9" ht="11.25">
      <c r="D36" s="32"/>
      <c r="E36" s="33"/>
      <c r="F36" s="33"/>
      <c r="G36" s="34"/>
      <c r="H36" s="33"/>
      <c r="I36" s="185"/>
    </row>
    <row r="42" ht="11.25">
      <c r="G42" s="35"/>
    </row>
    <row r="49" ht="11.25">
      <c r="Z49" s="37"/>
    </row>
    <row r="50" ht="11.25">
      <c r="Z50" s="37"/>
    </row>
    <row r="51" ht="11.25">
      <c r="Z51" s="37"/>
    </row>
    <row r="52" ht="11.25">
      <c r="Z52" s="37"/>
    </row>
    <row r="53" ht="11.25">
      <c r="Z53" s="37"/>
    </row>
    <row r="54" ht="11.25">
      <c r="Z54" s="37"/>
    </row>
    <row r="55" ht="11.25">
      <c r="Z55" s="37"/>
    </row>
    <row r="56" ht="11.25">
      <c r="Z56" s="37"/>
    </row>
  </sheetData>
  <sheetProtection password="FA9C" sheet="1" objects="1" scenarios="1" formatColumns="0" formatRows="0"/>
  <mergeCells count="13">
    <mergeCell ref="F20:G20"/>
    <mergeCell ref="G3:H3"/>
    <mergeCell ref="E4:G4"/>
    <mergeCell ref="E6:F6"/>
    <mergeCell ref="E7:F7"/>
    <mergeCell ref="F13:G13"/>
    <mergeCell ref="F15:G15"/>
    <mergeCell ref="E32:E35"/>
    <mergeCell ref="E26:F26"/>
    <mergeCell ref="E28:E29"/>
    <mergeCell ref="E30:E31"/>
    <mergeCell ref="E27:F27"/>
    <mergeCell ref="E23:E24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"I квартал, II квартал,III квартал,IV квартал"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MO_LIST_9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6"/>
  <sheetViews>
    <sheetView zoomScalePageLayoutView="0" workbookViewId="0" topLeftCell="A1">
      <selection activeCell="C17" sqref="C17"/>
    </sheetView>
  </sheetViews>
  <sheetFormatPr defaultColWidth="9.125" defaultRowHeight="12.75"/>
  <cols>
    <col min="1" max="1" width="5.625" style="66" customWidth="1"/>
    <col min="2" max="2" width="25.625" style="66" customWidth="1"/>
    <col min="3" max="3" width="100.625" style="66" customWidth="1"/>
    <col min="4" max="4" width="15.875" style="72" bestFit="1" customWidth="1"/>
    <col min="5" max="16384" width="9.125" style="66" customWidth="1"/>
  </cols>
  <sheetData>
    <row r="1" ht="12" thickBot="1">
      <c r="B1" s="67"/>
    </row>
    <row r="2" spans="1:5" ht="12" thickBot="1">
      <c r="A2" s="68"/>
      <c r="B2" s="69" t="s">
        <v>156</v>
      </c>
      <c r="C2" s="70" t="s">
        <v>157</v>
      </c>
      <c r="D2" s="71" t="s">
        <v>414</v>
      </c>
      <c r="E2" s="68"/>
    </row>
    <row r="3" spans="1:5" ht="34.5" customHeight="1">
      <c r="A3" s="68"/>
      <c r="B3" s="138" t="s">
        <v>313</v>
      </c>
      <c r="C3" s="139" t="str">
        <f>'ВО цены'!$E$10</f>
        <v>Информация о ценах (тарифах) на регулируемые товары и услуги и надбавках к этим ценам (тарифам)</v>
      </c>
      <c r="D3" s="140" t="s">
        <v>158</v>
      </c>
      <c r="E3" s="68"/>
    </row>
    <row r="4" spans="1:5" ht="34.5" customHeight="1">
      <c r="A4" s="68"/>
      <c r="B4" s="74" t="s">
        <v>314</v>
      </c>
      <c r="C4" s="141" t="str">
        <f>'ВО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4" s="142" t="s">
        <v>158</v>
      </c>
      <c r="E4" s="68"/>
    </row>
    <row r="5" spans="2:4" ht="34.5" customHeight="1">
      <c r="B5" s="143" t="s">
        <v>315</v>
      </c>
      <c r="C5" s="144" t="str">
        <f>'ВО инвестиции'!$E$10</f>
        <v>Информация об инвестиционных программах и отчетах об их реализации</v>
      </c>
      <c r="D5" s="142" t="s">
        <v>158</v>
      </c>
    </row>
    <row r="6" spans="1:5" ht="34.5" customHeight="1">
      <c r="A6" s="68"/>
      <c r="B6" s="74" t="s">
        <v>316</v>
      </c>
      <c r="C6" s="141" t="str">
        <f>'ВО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v>
      </c>
      <c r="D6" s="142" t="s">
        <v>158</v>
      </c>
      <c r="E6" s="68"/>
    </row>
    <row r="7" spans="1:5" ht="34.5" customHeight="1">
      <c r="A7" s="68"/>
      <c r="B7" s="342" t="s">
        <v>317</v>
      </c>
      <c r="C7" s="343" t="str">
        <f>'ВО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7" s="344" t="s">
        <v>158</v>
      </c>
      <c r="E7" s="68"/>
    </row>
    <row r="8" spans="1:5" ht="34.5" customHeight="1" thickBot="1">
      <c r="A8" s="68"/>
      <c r="B8" s="102" t="s">
        <v>426</v>
      </c>
      <c r="C8" s="341" t="str">
        <f>'Ссылки на публикации'!E10</f>
        <v>Ссылки на публикации в других источниках</v>
      </c>
      <c r="D8" s="145" t="s">
        <v>158</v>
      </c>
      <c r="E8" s="68"/>
    </row>
    <row r="9" spans="1:5" ht="24" customHeight="1">
      <c r="A9" s="68"/>
      <c r="B9" s="75"/>
      <c r="C9" s="75"/>
      <c r="D9" s="76"/>
      <c r="E9" s="68"/>
    </row>
    <row r="10" spans="1:5" ht="24" customHeight="1">
      <c r="A10" s="68"/>
      <c r="B10" s="75"/>
      <c r="C10" s="75"/>
      <c r="D10" s="76"/>
      <c r="E10" s="68"/>
    </row>
    <row r="11" spans="1:5" ht="24" customHeight="1">
      <c r="A11" s="68"/>
      <c r="B11" s="75"/>
      <c r="C11" s="75"/>
      <c r="D11" s="76"/>
      <c r="E11" s="68"/>
    </row>
    <row r="12" spans="1:5" ht="24" customHeight="1">
      <c r="A12" s="68"/>
      <c r="B12" s="75"/>
      <c r="C12" s="75"/>
      <c r="D12" s="76"/>
      <c r="E12" s="68"/>
    </row>
    <row r="13" spans="1:5" ht="24" customHeight="1">
      <c r="A13" s="68"/>
      <c r="B13" s="75"/>
      <c r="C13" s="75"/>
      <c r="D13" s="76"/>
      <c r="E13" s="68"/>
    </row>
    <row r="14" spans="2:4" ht="24" customHeight="1">
      <c r="B14" s="75"/>
      <c r="C14" s="75"/>
      <c r="D14" s="76"/>
    </row>
    <row r="15" spans="1:5" ht="24" customHeight="1">
      <c r="A15" s="68"/>
      <c r="B15" s="75"/>
      <c r="C15" s="75"/>
      <c r="D15" s="76"/>
      <c r="E15" s="68"/>
    </row>
    <row r="16" spans="2:4" ht="24" customHeight="1">
      <c r="B16" s="75"/>
      <c r="C16" s="75"/>
      <c r="D16" s="76"/>
    </row>
    <row r="17" spans="2:4" ht="24" customHeight="1">
      <c r="B17" s="75"/>
      <c r="C17" s="75"/>
      <c r="D17" s="76"/>
    </row>
    <row r="18" spans="2:4" ht="24" customHeight="1">
      <c r="B18" s="75"/>
      <c r="C18" s="75"/>
      <c r="D18" s="76"/>
    </row>
    <row r="19" spans="2:4" ht="24" customHeight="1">
      <c r="B19" s="75"/>
      <c r="C19" s="75"/>
      <c r="D19" s="76"/>
    </row>
    <row r="20" spans="2:4" ht="24" customHeight="1">
      <c r="B20" s="75"/>
      <c r="C20" s="75"/>
      <c r="D20" s="76"/>
    </row>
    <row r="21" spans="2:4" ht="24" customHeight="1">
      <c r="B21" s="75"/>
      <c r="C21" s="75"/>
      <c r="D21" s="76"/>
    </row>
    <row r="22" spans="2:4" ht="24" customHeight="1">
      <c r="B22" s="75"/>
      <c r="C22" s="75"/>
      <c r="D22" s="76"/>
    </row>
    <row r="23" spans="2:4" ht="24" customHeight="1">
      <c r="B23" s="75"/>
      <c r="C23" s="75"/>
      <c r="D23" s="76"/>
    </row>
    <row r="24" spans="2:4" ht="24" customHeight="1">
      <c r="B24" s="75"/>
      <c r="C24" s="75"/>
      <c r="D24" s="76"/>
    </row>
    <row r="25" spans="2:4" ht="24" customHeight="1">
      <c r="B25" s="75"/>
      <c r="C25" s="75"/>
      <c r="D25" s="76"/>
    </row>
    <row r="26" spans="2:4" ht="24" customHeight="1">
      <c r="B26" s="75"/>
      <c r="C26" s="75"/>
      <c r="D26" s="76"/>
    </row>
    <row r="27" spans="2:4" ht="24" customHeight="1">
      <c r="B27" s="75"/>
      <c r="C27" s="75"/>
      <c r="D27" s="76"/>
    </row>
    <row r="28" spans="2:4" ht="24" customHeight="1">
      <c r="B28" s="75"/>
      <c r="C28" s="75"/>
      <c r="D28" s="76"/>
    </row>
    <row r="29" spans="2:4" ht="24" customHeight="1">
      <c r="B29" s="75"/>
      <c r="C29" s="75"/>
      <c r="D29" s="76"/>
    </row>
    <row r="30" spans="2:4" ht="24" customHeight="1">
      <c r="B30" s="75"/>
      <c r="C30" s="75"/>
      <c r="D30" s="76"/>
    </row>
    <row r="31" spans="2:4" ht="24" customHeight="1">
      <c r="B31" s="75"/>
      <c r="C31" s="75"/>
      <c r="D31" s="76"/>
    </row>
    <row r="32" spans="2:4" ht="24" customHeight="1">
      <c r="B32" s="75"/>
      <c r="C32" s="75"/>
      <c r="D32" s="76"/>
    </row>
    <row r="33" spans="2:4" ht="24" customHeight="1">
      <c r="B33" s="75"/>
      <c r="C33" s="75"/>
      <c r="D33" s="76"/>
    </row>
    <row r="34" spans="2:4" ht="24" customHeight="1">
      <c r="B34" s="75"/>
      <c r="C34" s="75"/>
      <c r="D34" s="76"/>
    </row>
    <row r="35" spans="2:4" ht="24" customHeight="1">
      <c r="B35" s="75"/>
      <c r="C35" s="75"/>
      <c r="D35" s="76"/>
    </row>
    <row r="36" spans="2:4" ht="24" customHeight="1">
      <c r="B36" s="75"/>
      <c r="C36" s="75"/>
      <c r="D36" s="76"/>
    </row>
    <row r="37" ht="24" customHeight="1"/>
  </sheetData>
  <sheetProtection password="FA9C" sheet="1" objects="1" scenarios="1" formatColumns="0" formatRows="0"/>
  <hyperlinks>
    <hyperlink ref="D3" location="'ВО цены'!A1" tooltip="Нажмите для перехода на лист" display="Перейти на лист"/>
    <hyperlink ref="D4" location="'ВО характеристики'!A1" tooltip="Нажмите для перехода на лист" display="Перейти на лист"/>
    <hyperlink ref="D5" location="'ВО инвестиции'!A1" tooltip="Нажмите для перехода на лист" display="Перейти на лист"/>
    <hyperlink ref="D6" location="'ВО доступ'!A1" tooltip="Нажмите для перехода на лист" display="Перейти на лист"/>
    <hyperlink ref="D7" location="'ВО показатели'!A1" tooltip="Нажмите для перехода на лист" display="Перейти на лист"/>
    <hyperlink ref="D8" location="'Ссылки на публикаци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C8:AI38"/>
  <sheetViews>
    <sheetView zoomScalePageLayoutView="0" workbookViewId="0" topLeftCell="L29">
      <selection activeCell="K37" sqref="K37"/>
    </sheetView>
  </sheetViews>
  <sheetFormatPr defaultColWidth="9.125" defaultRowHeight="12.75"/>
  <cols>
    <col min="1" max="2" width="0" style="75" hidden="1" customWidth="1"/>
    <col min="3" max="4" width="2.625" style="75" customWidth="1"/>
    <col min="5" max="5" width="6.875" style="75" customWidth="1"/>
    <col min="6" max="6" width="50.625" style="75" customWidth="1"/>
    <col min="7" max="7" width="15.625" style="75" customWidth="1"/>
    <col min="8" max="11" width="20.625" style="75" customWidth="1"/>
    <col min="12" max="13" width="40.625" style="75" customWidth="1"/>
    <col min="14" max="14" width="60.625" style="75" customWidth="1"/>
    <col min="15" max="16" width="2.625" style="75" customWidth="1"/>
    <col min="17" max="16384" width="9.125" style="7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5" ht="11.25">
      <c r="D8" s="77"/>
      <c r="E8" s="78"/>
      <c r="F8" s="78"/>
      <c r="G8" s="78"/>
      <c r="H8" s="78"/>
      <c r="I8" s="78"/>
      <c r="J8" s="78"/>
      <c r="K8" s="78"/>
      <c r="L8" s="78"/>
      <c r="M8" s="78"/>
      <c r="N8" s="78"/>
      <c r="O8" s="79"/>
    </row>
    <row r="9" spans="4:35" ht="12.75" customHeight="1">
      <c r="D9" s="80"/>
      <c r="E9" s="81"/>
      <c r="F9" s="146" t="s">
        <v>159</v>
      </c>
      <c r="G9" s="187"/>
      <c r="H9" s="187"/>
      <c r="I9" s="187"/>
      <c r="J9" s="187"/>
      <c r="K9" s="187"/>
      <c r="L9" s="187"/>
      <c r="M9" s="187"/>
      <c r="N9" s="81"/>
      <c r="O9" s="82"/>
      <c r="P9" s="83"/>
      <c r="Q9" s="83"/>
      <c r="R9" s="83"/>
      <c r="S9" s="83"/>
      <c r="T9" s="83"/>
      <c r="U9" s="83"/>
      <c r="V9" s="83"/>
      <c r="W9" s="83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</row>
    <row r="10" spans="3:31" ht="30.75" customHeight="1">
      <c r="C10" s="85"/>
      <c r="D10" s="86"/>
      <c r="E10" s="389" t="s">
        <v>36</v>
      </c>
      <c r="F10" s="390"/>
      <c r="G10" s="390"/>
      <c r="H10" s="390"/>
      <c r="I10" s="390"/>
      <c r="J10" s="390"/>
      <c r="K10" s="390"/>
      <c r="L10" s="390"/>
      <c r="M10" s="390"/>
      <c r="N10" s="391"/>
      <c r="O10" s="87"/>
      <c r="P10" s="88"/>
      <c r="Q10" s="88"/>
      <c r="R10" s="88"/>
      <c r="S10" s="88"/>
      <c r="T10" s="88"/>
      <c r="U10" s="88"/>
      <c r="V10" s="88"/>
      <c r="W10" s="88"/>
      <c r="X10" s="89"/>
      <c r="Y10" s="89"/>
      <c r="Z10" s="89"/>
      <c r="AA10" s="89"/>
      <c r="AB10" s="89"/>
      <c r="AC10" s="89"/>
      <c r="AD10" s="89"/>
      <c r="AE10" s="89"/>
    </row>
    <row r="11" spans="3:31" ht="12.75" customHeight="1" thickBot="1">
      <c r="C11" s="85"/>
      <c r="D11" s="86"/>
      <c r="E11" s="81"/>
      <c r="F11" s="81"/>
      <c r="G11" s="81"/>
      <c r="H11" s="81"/>
      <c r="I11" s="81"/>
      <c r="J11" s="81"/>
      <c r="K11" s="81"/>
      <c r="L11" s="81"/>
      <c r="M11" s="81"/>
      <c r="N11" s="246"/>
      <c r="O11" s="82"/>
      <c r="P11" s="83"/>
      <c r="Q11" s="83"/>
      <c r="R11" s="83"/>
      <c r="S11" s="83"/>
      <c r="T11" s="83"/>
      <c r="U11" s="83"/>
      <c r="V11" s="83"/>
      <c r="W11" s="83"/>
      <c r="X11" s="89"/>
      <c r="Y11" s="89"/>
      <c r="Z11" s="89"/>
      <c r="AA11" s="89"/>
      <c r="AB11" s="89"/>
      <c r="AC11" s="89"/>
      <c r="AD11" s="89"/>
      <c r="AE11" s="89"/>
    </row>
    <row r="12" spans="3:31" ht="30" customHeight="1" thickBot="1">
      <c r="C12" s="85"/>
      <c r="D12" s="86"/>
      <c r="E12" s="249" t="s">
        <v>245</v>
      </c>
      <c r="F12" s="238" t="s">
        <v>399</v>
      </c>
      <c r="G12" s="239" t="s">
        <v>248</v>
      </c>
      <c r="H12" s="239" t="s">
        <v>37</v>
      </c>
      <c r="I12" s="238" t="s">
        <v>113</v>
      </c>
      <c r="J12" s="238" t="s">
        <v>114</v>
      </c>
      <c r="K12" s="239" t="s">
        <v>115</v>
      </c>
      <c r="L12" s="239" t="s">
        <v>116</v>
      </c>
      <c r="M12" s="339" t="s">
        <v>35</v>
      </c>
      <c r="N12" s="340" t="s">
        <v>117</v>
      </c>
      <c r="O12" s="82"/>
      <c r="P12" s="83"/>
      <c r="Q12" s="83"/>
      <c r="R12" s="83"/>
      <c r="S12" s="83"/>
      <c r="T12" s="83"/>
      <c r="U12" s="83"/>
      <c r="V12" s="83"/>
      <c r="W12" s="83"/>
      <c r="X12" s="89"/>
      <c r="Y12" s="89"/>
      <c r="Z12" s="89"/>
      <c r="AA12" s="89"/>
      <c r="AB12" s="89"/>
      <c r="AC12" s="89"/>
      <c r="AD12" s="89"/>
      <c r="AE12" s="89"/>
    </row>
    <row r="13" spans="3:31" ht="12" customHeight="1" thickBot="1">
      <c r="C13" s="85"/>
      <c r="D13" s="86"/>
      <c r="E13" s="254">
        <v>1</v>
      </c>
      <c r="F13" s="179">
        <f>E13+1</f>
        <v>2</v>
      </c>
      <c r="G13" s="179">
        <v>3</v>
      </c>
      <c r="H13" s="179">
        <v>4</v>
      </c>
      <c r="I13" s="179">
        <v>5</v>
      </c>
      <c r="J13" s="179">
        <v>6</v>
      </c>
      <c r="K13" s="179">
        <v>7</v>
      </c>
      <c r="L13" s="179">
        <v>8</v>
      </c>
      <c r="M13" s="132">
        <v>9</v>
      </c>
      <c r="N13" s="180">
        <v>10</v>
      </c>
      <c r="O13" s="82"/>
      <c r="P13" s="83"/>
      <c r="Q13" s="83"/>
      <c r="R13" s="83"/>
      <c r="S13" s="83"/>
      <c r="T13" s="83"/>
      <c r="U13" s="83"/>
      <c r="V13" s="83"/>
      <c r="W13" s="83"/>
      <c r="X13" s="89"/>
      <c r="Y13" s="89"/>
      <c r="Z13" s="89"/>
      <c r="AA13" s="89"/>
      <c r="AB13" s="89"/>
      <c r="AC13" s="89"/>
      <c r="AD13" s="89"/>
      <c r="AE13" s="89"/>
    </row>
    <row r="14" spans="3:31" s="137" customFormat="1" ht="29.25" customHeight="1">
      <c r="C14" s="188"/>
      <c r="D14" s="189"/>
      <c r="E14" s="277" t="s">
        <v>178</v>
      </c>
      <c r="F14" s="278" t="s">
        <v>72</v>
      </c>
      <c r="G14" s="279"/>
      <c r="H14" s="250"/>
      <c r="I14" s="251"/>
      <c r="J14" s="251"/>
      <c r="K14" s="252"/>
      <c r="L14" s="252"/>
      <c r="M14" s="336"/>
      <c r="N14" s="253"/>
      <c r="O14" s="192"/>
      <c r="P14" s="193"/>
      <c r="Q14" s="193"/>
      <c r="R14" s="193"/>
      <c r="S14" s="193"/>
      <c r="T14" s="193"/>
      <c r="U14" s="193"/>
      <c r="V14" s="193"/>
      <c r="W14" s="193"/>
      <c r="X14" s="194"/>
      <c r="Y14" s="194"/>
      <c r="Z14" s="194"/>
      <c r="AA14" s="194"/>
      <c r="AB14" s="194"/>
      <c r="AC14" s="194"/>
      <c r="AD14" s="194"/>
      <c r="AE14" s="194"/>
    </row>
    <row r="15" spans="3:31" ht="29.25" customHeight="1">
      <c r="C15" s="85"/>
      <c r="D15" s="86"/>
      <c r="E15" s="280" t="s">
        <v>427</v>
      </c>
      <c r="F15" s="281" t="s">
        <v>118</v>
      </c>
      <c r="G15" s="279"/>
      <c r="H15" s="200"/>
      <c r="I15" s="201"/>
      <c r="J15" s="201"/>
      <c r="K15" s="190"/>
      <c r="L15" s="190"/>
      <c r="M15" s="337"/>
      <c r="N15" s="202"/>
      <c r="O15" s="82"/>
      <c r="P15" s="83"/>
      <c r="Q15" s="83"/>
      <c r="R15" s="83"/>
      <c r="S15" s="83"/>
      <c r="T15" s="83"/>
      <c r="U15" s="83"/>
      <c r="V15" s="83"/>
      <c r="W15" s="83"/>
      <c r="X15" s="89"/>
      <c r="Y15" s="89"/>
      <c r="Z15" s="89"/>
      <c r="AA15" s="89"/>
      <c r="AB15" s="89"/>
      <c r="AC15" s="89"/>
      <c r="AD15" s="89"/>
      <c r="AE15" s="89"/>
    </row>
    <row r="16" spans="3:31" ht="29.25" customHeight="1">
      <c r="C16" s="85"/>
      <c r="D16" s="86"/>
      <c r="E16" s="280" t="s">
        <v>428</v>
      </c>
      <c r="F16" s="282" t="s">
        <v>224</v>
      </c>
      <c r="G16" s="283" t="s">
        <v>119</v>
      </c>
      <c r="H16" s="195">
        <v>4.06</v>
      </c>
      <c r="I16" s="196">
        <v>40179</v>
      </c>
      <c r="J16" s="196">
        <v>40543</v>
      </c>
      <c r="K16" s="197" t="s">
        <v>771</v>
      </c>
      <c r="L16" s="198" t="s">
        <v>772</v>
      </c>
      <c r="M16" s="338" t="s">
        <v>773</v>
      </c>
      <c r="N16" s="191"/>
      <c r="O16" s="82"/>
      <c r="P16" s="83"/>
      <c r="Q16" s="83"/>
      <c r="R16" s="83"/>
      <c r="S16" s="83"/>
      <c r="T16" s="83"/>
      <c r="U16" s="83"/>
      <c r="V16" s="83"/>
      <c r="W16" s="83"/>
      <c r="X16" s="89"/>
      <c r="Y16" s="89"/>
      <c r="Z16" s="89"/>
      <c r="AA16" s="89"/>
      <c r="AB16" s="89"/>
      <c r="AC16" s="89"/>
      <c r="AD16" s="89"/>
      <c r="AE16" s="89"/>
    </row>
    <row r="17" spans="3:31" s="137" customFormat="1" ht="29.25" customHeight="1">
      <c r="C17" s="188"/>
      <c r="D17" s="189"/>
      <c r="E17" s="284" t="s">
        <v>429</v>
      </c>
      <c r="F17" s="285" t="s">
        <v>225</v>
      </c>
      <c r="G17" s="279"/>
      <c r="H17" s="200"/>
      <c r="I17" s="201"/>
      <c r="J17" s="201"/>
      <c r="K17" s="190"/>
      <c r="L17" s="190"/>
      <c r="M17" s="337"/>
      <c r="N17" s="202"/>
      <c r="O17" s="192"/>
      <c r="P17" s="193"/>
      <c r="Q17" s="193"/>
      <c r="R17" s="193"/>
      <c r="S17" s="193"/>
      <c r="T17" s="193"/>
      <c r="U17" s="193"/>
      <c r="V17" s="193"/>
      <c r="W17" s="193"/>
      <c r="X17" s="194"/>
      <c r="Y17" s="194"/>
      <c r="Z17" s="194"/>
      <c r="AA17" s="194"/>
      <c r="AB17" s="194"/>
      <c r="AC17" s="194"/>
      <c r="AD17" s="194"/>
      <c r="AE17" s="194"/>
    </row>
    <row r="18" spans="3:31" ht="29.25" customHeight="1">
      <c r="C18" s="85"/>
      <c r="D18" s="86"/>
      <c r="E18" s="280" t="s">
        <v>430</v>
      </c>
      <c r="F18" s="286" t="s">
        <v>227</v>
      </c>
      <c r="G18" s="283" t="s">
        <v>119</v>
      </c>
      <c r="H18" s="200"/>
      <c r="I18" s="201"/>
      <c r="J18" s="201"/>
      <c r="K18" s="345"/>
      <c r="L18" s="190"/>
      <c r="M18" s="337"/>
      <c r="N18" s="202"/>
      <c r="O18" s="82"/>
      <c r="P18" s="83"/>
      <c r="Q18" s="83"/>
      <c r="R18" s="83"/>
      <c r="S18" s="83"/>
      <c r="T18" s="83"/>
      <c r="U18" s="83"/>
      <c r="V18" s="83"/>
      <c r="W18" s="83"/>
      <c r="X18" s="89"/>
      <c r="Y18" s="89"/>
      <c r="Z18" s="89"/>
      <c r="AA18" s="89"/>
      <c r="AB18" s="89"/>
      <c r="AC18" s="89"/>
      <c r="AD18" s="89"/>
      <c r="AE18" s="89"/>
    </row>
    <row r="19" spans="3:31" ht="29.25" customHeight="1">
      <c r="C19" s="85"/>
      <c r="D19" s="86"/>
      <c r="E19" s="280" t="s">
        <v>431</v>
      </c>
      <c r="F19" s="286" t="s">
        <v>226</v>
      </c>
      <c r="G19" s="283" t="s">
        <v>120</v>
      </c>
      <c r="H19" s="200"/>
      <c r="I19" s="201"/>
      <c r="J19" s="201"/>
      <c r="K19" s="345"/>
      <c r="L19" s="190"/>
      <c r="M19" s="337"/>
      <c r="N19" s="202"/>
      <c r="O19" s="82"/>
      <c r="P19" s="83"/>
      <c r="Q19" s="83"/>
      <c r="R19" s="83"/>
      <c r="S19" s="83"/>
      <c r="T19" s="83"/>
      <c r="U19" s="83"/>
      <c r="V19" s="83"/>
      <c r="W19" s="83"/>
      <c r="X19" s="89"/>
      <c r="Y19" s="89"/>
      <c r="Z19" s="89"/>
      <c r="AA19" s="89"/>
      <c r="AB19" s="89"/>
      <c r="AC19" s="89"/>
      <c r="AD19" s="89"/>
      <c r="AE19" s="89"/>
    </row>
    <row r="20" spans="3:31" s="137" customFormat="1" ht="29.25" customHeight="1">
      <c r="C20" s="188"/>
      <c r="D20" s="189"/>
      <c r="E20" s="284" t="s">
        <v>432</v>
      </c>
      <c r="F20" s="281" t="s">
        <v>121</v>
      </c>
      <c r="G20" s="279"/>
      <c r="H20" s="200"/>
      <c r="I20" s="201"/>
      <c r="J20" s="201"/>
      <c r="K20" s="190"/>
      <c r="L20" s="190"/>
      <c r="M20" s="337"/>
      <c r="N20" s="202"/>
      <c r="O20" s="192"/>
      <c r="P20" s="193"/>
      <c r="Q20" s="193"/>
      <c r="R20" s="193"/>
      <c r="S20" s="193"/>
      <c r="T20" s="193"/>
      <c r="U20" s="193"/>
      <c r="V20" s="193"/>
      <c r="W20" s="193"/>
      <c r="X20" s="194"/>
      <c r="Y20" s="194"/>
      <c r="Z20" s="194"/>
      <c r="AA20" s="194"/>
      <c r="AB20" s="194"/>
      <c r="AC20" s="194"/>
      <c r="AD20" s="194"/>
      <c r="AE20" s="194"/>
    </row>
    <row r="21" spans="3:31" ht="29.25" customHeight="1">
      <c r="C21" s="85"/>
      <c r="D21" s="86"/>
      <c r="E21" s="280" t="s">
        <v>433</v>
      </c>
      <c r="F21" s="282" t="s">
        <v>224</v>
      </c>
      <c r="G21" s="283" t="s">
        <v>119</v>
      </c>
      <c r="H21" s="195">
        <v>4.06</v>
      </c>
      <c r="I21" s="196">
        <v>40179</v>
      </c>
      <c r="J21" s="196">
        <v>40543</v>
      </c>
      <c r="K21" s="197" t="s">
        <v>771</v>
      </c>
      <c r="L21" s="198" t="s">
        <v>772</v>
      </c>
      <c r="M21" s="338" t="s">
        <v>773</v>
      </c>
      <c r="N21" s="191"/>
      <c r="O21" s="82"/>
      <c r="P21" s="83"/>
      <c r="Q21" s="83"/>
      <c r="R21" s="83"/>
      <c r="S21" s="83"/>
      <c r="T21" s="83"/>
      <c r="U21" s="83"/>
      <c r="V21" s="83"/>
      <c r="W21" s="83"/>
      <c r="X21" s="89"/>
      <c r="Y21" s="89"/>
      <c r="Z21" s="89"/>
      <c r="AA21" s="89"/>
      <c r="AB21" s="89"/>
      <c r="AC21" s="89"/>
      <c r="AD21" s="89"/>
      <c r="AE21" s="89"/>
    </row>
    <row r="22" spans="3:31" s="137" customFormat="1" ht="29.25" customHeight="1">
      <c r="C22" s="188"/>
      <c r="D22" s="189"/>
      <c r="E22" s="284" t="s">
        <v>434</v>
      </c>
      <c r="F22" s="285" t="s">
        <v>225</v>
      </c>
      <c r="G22" s="279"/>
      <c r="H22" s="200"/>
      <c r="I22" s="201"/>
      <c r="J22" s="201"/>
      <c r="K22" s="190"/>
      <c r="L22" s="190"/>
      <c r="M22" s="337"/>
      <c r="N22" s="202"/>
      <c r="O22" s="192"/>
      <c r="P22" s="193"/>
      <c r="Q22" s="193"/>
      <c r="R22" s="193"/>
      <c r="S22" s="193"/>
      <c r="T22" s="193"/>
      <c r="U22" s="193"/>
      <c r="V22" s="193"/>
      <c r="W22" s="193"/>
      <c r="X22" s="194"/>
      <c r="Y22" s="194"/>
      <c r="Z22" s="194"/>
      <c r="AA22" s="194"/>
      <c r="AB22" s="194"/>
      <c r="AC22" s="194"/>
      <c r="AD22" s="194"/>
      <c r="AE22" s="194"/>
    </row>
    <row r="23" spans="3:31" ht="29.25" customHeight="1">
      <c r="C23" s="85"/>
      <c r="D23" s="86"/>
      <c r="E23" s="280" t="s">
        <v>435</v>
      </c>
      <c r="F23" s="286" t="s">
        <v>227</v>
      </c>
      <c r="G23" s="283" t="s">
        <v>119</v>
      </c>
      <c r="H23" s="200"/>
      <c r="I23" s="201"/>
      <c r="J23" s="201"/>
      <c r="K23" s="345"/>
      <c r="L23" s="190"/>
      <c r="M23" s="337"/>
      <c r="N23" s="202"/>
      <c r="O23" s="82"/>
      <c r="P23" s="83"/>
      <c r="Q23" s="83"/>
      <c r="R23" s="83"/>
      <c r="S23" s="83"/>
      <c r="T23" s="83"/>
      <c r="U23" s="83"/>
      <c r="V23" s="83"/>
      <c r="W23" s="83"/>
      <c r="X23" s="89"/>
      <c r="Y23" s="89"/>
      <c r="Z23" s="89"/>
      <c r="AA23" s="89"/>
      <c r="AB23" s="89"/>
      <c r="AC23" s="89"/>
      <c r="AD23" s="89"/>
      <c r="AE23" s="89"/>
    </row>
    <row r="24" spans="3:31" ht="29.25" customHeight="1">
      <c r="C24" s="85"/>
      <c r="D24" s="86"/>
      <c r="E24" s="280" t="s">
        <v>436</v>
      </c>
      <c r="F24" s="286" t="s">
        <v>226</v>
      </c>
      <c r="G24" s="283" t="s">
        <v>120</v>
      </c>
      <c r="H24" s="200"/>
      <c r="I24" s="201"/>
      <c r="J24" s="201"/>
      <c r="K24" s="345"/>
      <c r="L24" s="190"/>
      <c r="M24" s="337"/>
      <c r="N24" s="202"/>
      <c r="O24" s="82"/>
      <c r="P24" s="83"/>
      <c r="Q24" s="83"/>
      <c r="R24" s="83"/>
      <c r="S24" s="83"/>
      <c r="T24" s="83"/>
      <c r="U24" s="83"/>
      <c r="V24" s="83"/>
      <c r="W24" s="83"/>
      <c r="X24" s="89"/>
      <c r="Y24" s="89"/>
      <c r="Z24" s="89"/>
      <c r="AA24" s="89"/>
      <c r="AB24" s="89"/>
      <c r="AC24" s="89"/>
      <c r="AD24" s="89"/>
      <c r="AE24" s="89"/>
    </row>
    <row r="25" spans="3:31" s="137" customFormat="1" ht="29.25" customHeight="1">
      <c r="C25" s="188"/>
      <c r="D25" s="189"/>
      <c r="E25" s="284" t="s">
        <v>437</v>
      </c>
      <c r="F25" s="281" t="s">
        <v>122</v>
      </c>
      <c r="G25" s="279"/>
      <c r="H25" s="200"/>
      <c r="I25" s="201"/>
      <c r="J25" s="201"/>
      <c r="K25" s="190"/>
      <c r="L25" s="190"/>
      <c r="M25" s="337"/>
      <c r="N25" s="202"/>
      <c r="O25" s="192"/>
      <c r="P25" s="193"/>
      <c r="Q25" s="193"/>
      <c r="R25" s="193"/>
      <c r="S25" s="193"/>
      <c r="T25" s="193"/>
      <c r="U25" s="193"/>
      <c r="V25" s="193"/>
      <c r="W25" s="193"/>
      <c r="X25" s="194"/>
      <c r="Y25" s="194"/>
      <c r="Z25" s="194"/>
      <c r="AA25" s="194"/>
      <c r="AB25" s="194"/>
      <c r="AC25" s="194"/>
      <c r="AD25" s="194"/>
      <c r="AE25" s="194"/>
    </row>
    <row r="26" spans="3:31" ht="29.25" customHeight="1">
      <c r="C26" s="85"/>
      <c r="D26" s="86"/>
      <c r="E26" s="280" t="s">
        <v>438</v>
      </c>
      <c r="F26" s="282" t="s">
        <v>224</v>
      </c>
      <c r="G26" s="283" t="s">
        <v>119</v>
      </c>
      <c r="H26" s="195">
        <v>4.06</v>
      </c>
      <c r="I26" s="196">
        <v>40179</v>
      </c>
      <c r="J26" s="196">
        <v>40543</v>
      </c>
      <c r="K26" s="197" t="s">
        <v>771</v>
      </c>
      <c r="L26" s="198" t="s">
        <v>772</v>
      </c>
      <c r="M26" s="338" t="s">
        <v>773</v>
      </c>
      <c r="N26" s="191"/>
      <c r="O26" s="82"/>
      <c r="P26" s="83"/>
      <c r="Q26" s="83"/>
      <c r="R26" s="83"/>
      <c r="S26" s="83"/>
      <c r="T26" s="83"/>
      <c r="U26" s="83"/>
      <c r="V26" s="83"/>
      <c r="W26" s="83"/>
      <c r="X26" s="89"/>
      <c r="Y26" s="89"/>
      <c r="Z26" s="89"/>
      <c r="AA26" s="89"/>
      <c r="AB26" s="89"/>
      <c r="AC26" s="89"/>
      <c r="AD26" s="89"/>
      <c r="AE26" s="89"/>
    </row>
    <row r="27" spans="3:31" s="137" customFormat="1" ht="29.25" customHeight="1">
      <c r="C27" s="188"/>
      <c r="D27" s="189"/>
      <c r="E27" s="284" t="s">
        <v>439</v>
      </c>
      <c r="F27" s="285" t="s">
        <v>225</v>
      </c>
      <c r="G27" s="279"/>
      <c r="H27" s="200"/>
      <c r="I27" s="201"/>
      <c r="J27" s="201"/>
      <c r="K27" s="190"/>
      <c r="L27" s="190"/>
      <c r="M27" s="337"/>
      <c r="N27" s="202"/>
      <c r="O27" s="192"/>
      <c r="P27" s="193"/>
      <c r="Q27" s="193"/>
      <c r="R27" s="193"/>
      <c r="S27" s="193"/>
      <c r="T27" s="193"/>
      <c r="U27" s="193"/>
      <c r="V27" s="193"/>
      <c r="W27" s="193"/>
      <c r="X27" s="194"/>
      <c r="Y27" s="194"/>
      <c r="Z27" s="194"/>
      <c r="AA27" s="194"/>
      <c r="AB27" s="194"/>
      <c r="AC27" s="194"/>
      <c r="AD27" s="194"/>
      <c r="AE27" s="194"/>
    </row>
    <row r="28" spans="3:31" ht="29.25" customHeight="1">
      <c r="C28" s="85"/>
      <c r="D28" s="86"/>
      <c r="E28" s="280" t="s">
        <v>440</v>
      </c>
      <c r="F28" s="286" t="s">
        <v>227</v>
      </c>
      <c r="G28" s="283" t="s">
        <v>119</v>
      </c>
      <c r="H28" s="200"/>
      <c r="I28" s="201"/>
      <c r="J28" s="201"/>
      <c r="K28" s="345"/>
      <c r="L28" s="190"/>
      <c r="M28" s="337"/>
      <c r="N28" s="202"/>
      <c r="O28" s="82"/>
      <c r="P28" s="83"/>
      <c r="Q28" s="83"/>
      <c r="R28" s="83"/>
      <c r="S28" s="83"/>
      <c r="T28" s="83"/>
      <c r="U28" s="83"/>
      <c r="V28" s="83"/>
      <c r="W28" s="83"/>
      <c r="X28" s="89"/>
      <c r="Y28" s="89"/>
      <c r="Z28" s="89"/>
      <c r="AA28" s="89"/>
      <c r="AB28" s="89"/>
      <c r="AC28" s="89"/>
      <c r="AD28" s="89"/>
      <c r="AE28" s="89"/>
    </row>
    <row r="29" spans="3:31" ht="29.25" customHeight="1">
      <c r="C29" s="85"/>
      <c r="D29" s="86"/>
      <c r="E29" s="280" t="s">
        <v>441</v>
      </c>
      <c r="F29" s="286" t="s">
        <v>226</v>
      </c>
      <c r="G29" s="283" t="s">
        <v>120</v>
      </c>
      <c r="H29" s="200"/>
      <c r="I29" s="201"/>
      <c r="J29" s="201"/>
      <c r="K29" s="345"/>
      <c r="L29" s="190"/>
      <c r="M29" s="337"/>
      <c r="N29" s="202"/>
      <c r="O29" s="82"/>
      <c r="P29" s="83"/>
      <c r="Q29" s="83"/>
      <c r="R29" s="83"/>
      <c r="S29" s="83"/>
      <c r="T29" s="83"/>
      <c r="U29" s="83"/>
      <c r="V29" s="83"/>
      <c r="W29" s="83"/>
      <c r="X29" s="89"/>
      <c r="Y29" s="89"/>
      <c r="Z29" s="89"/>
      <c r="AA29" s="89"/>
      <c r="AB29" s="89"/>
      <c r="AC29" s="89"/>
      <c r="AD29" s="89"/>
      <c r="AE29" s="89"/>
    </row>
    <row r="30" spans="3:31" ht="30" customHeight="1">
      <c r="C30" s="85"/>
      <c r="D30" s="86"/>
      <c r="E30" s="287" t="s">
        <v>400</v>
      </c>
      <c r="F30" s="288" t="s">
        <v>124</v>
      </c>
      <c r="G30" s="283" t="s">
        <v>119</v>
      </c>
      <c r="H30" s="195"/>
      <c r="I30" s="196"/>
      <c r="J30" s="196"/>
      <c r="K30" s="197"/>
      <c r="L30" s="198"/>
      <c r="M30" s="338"/>
      <c r="N30" s="191"/>
      <c r="O30" s="82"/>
      <c r="P30" s="83"/>
      <c r="Q30" s="83"/>
      <c r="R30" s="83"/>
      <c r="S30" s="83"/>
      <c r="T30" s="83"/>
      <c r="U30" s="83"/>
      <c r="V30" s="83"/>
      <c r="W30" s="83"/>
      <c r="X30" s="89"/>
      <c r="Y30" s="89"/>
      <c r="Z30" s="89"/>
      <c r="AA30" s="89"/>
      <c r="AB30" s="89"/>
      <c r="AC30" s="89"/>
      <c r="AD30" s="89"/>
      <c r="AE30" s="89"/>
    </row>
    <row r="31" spans="3:31" ht="29.25" customHeight="1">
      <c r="C31" s="85"/>
      <c r="D31" s="86"/>
      <c r="E31" s="280" t="s">
        <v>346</v>
      </c>
      <c r="F31" s="289" t="s">
        <v>125</v>
      </c>
      <c r="G31" s="283" t="s">
        <v>119</v>
      </c>
      <c r="H31" s="195"/>
      <c r="I31" s="196"/>
      <c r="J31" s="196"/>
      <c r="K31" s="197"/>
      <c r="L31" s="198"/>
      <c r="M31" s="338"/>
      <c r="N31" s="191"/>
      <c r="O31" s="82"/>
      <c r="P31" s="83"/>
      <c r="Q31" s="83"/>
      <c r="R31" s="83"/>
      <c r="S31" s="83"/>
      <c r="T31" s="83"/>
      <c r="U31" s="83"/>
      <c r="V31" s="83"/>
      <c r="W31" s="83"/>
      <c r="X31" s="89"/>
      <c r="Y31" s="89"/>
      <c r="Z31" s="89"/>
      <c r="AA31" s="89"/>
      <c r="AB31" s="89"/>
      <c r="AC31" s="89"/>
      <c r="AD31" s="89"/>
      <c r="AE31" s="89"/>
    </row>
    <row r="32" spans="3:31" ht="29.25" customHeight="1">
      <c r="C32" s="85"/>
      <c r="D32" s="86"/>
      <c r="E32" s="280" t="s">
        <v>347</v>
      </c>
      <c r="F32" s="289" t="s">
        <v>143</v>
      </c>
      <c r="G32" s="283" t="s">
        <v>119</v>
      </c>
      <c r="H32" s="195"/>
      <c r="I32" s="196"/>
      <c r="J32" s="196"/>
      <c r="K32" s="197"/>
      <c r="L32" s="198"/>
      <c r="M32" s="338"/>
      <c r="N32" s="191"/>
      <c r="O32" s="82"/>
      <c r="P32" s="83"/>
      <c r="Q32" s="83"/>
      <c r="R32" s="83"/>
      <c r="S32" s="83"/>
      <c r="T32" s="83"/>
      <c r="U32" s="83"/>
      <c r="V32" s="83"/>
      <c r="W32" s="83"/>
      <c r="X32" s="89"/>
      <c r="Y32" s="89"/>
      <c r="Z32" s="89"/>
      <c r="AA32" s="89"/>
      <c r="AB32" s="89"/>
      <c r="AC32" s="89"/>
      <c r="AD32" s="89"/>
      <c r="AE32" s="89"/>
    </row>
    <row r="33" spans="3:31" ht="29.25" customHeight="1">
      <c r="C33" s="85"/>
      <c r="D33" s="86"/>
      <c r="E33" s="280" t="s">
        <v>348</v>
      </c>
      <c r="F33" s="289" t="s">
        <v>126</v>
      </c>
      <c r="G33" s="283" t="s">
        <v>119</v>
      </c>
      <c r="H33" s="195"/>
      <c r="I33" s="196"/>
      <c r="J33" s="196"/>
      <c r="K33" s="197"/>
      <c r="L33" s="198"/>
      <c r="M33" s="338"/>
      <c r="N33" s="191"/>
      <c r="O33" s="82"/>
      <c r="P33" s="83"/>
      <c r="Q33" s="83"/>
      <c r="R33" s="83"/>
      <c r="S33" s="83"/>
      <c r="T33" s="83"/>
      <c r="U33" s="83"/>
      <c r="V33" s="83"/>
      <c r="W33" s="83"/>
      <c r="X33" s="89"/>
      <c r="Y33" s="89"/>
      <c r="Z33" s="89"/>
      <c r="AA33" s="89"/>
      <c r="AB33" s="89"/>
      <c r="AC33" s="89"/>
      <c r="AD33" s="89"/>
      <c r="AE33" s="89"/>
    </row>
    <row r="34" spans="3:31" ht="30" customHeight="1">
      <c r="C34" s="85"/>
      <c r="D34" s="86"/>
      <c r="E34" s="287" t="s">
        <v>353</v>
      </c>
      <c r="F34" s="288" t="s">
        <v>39</v>
      </c>
      <c r="G34" s="283" t="s">
        <v>119</v>
      </c>
      <c r="H34" s="195"/>
      <c r="I34" s="196"/>
      <c r="J34" s="196"/>
      <c r="K34" s="197"/>
      <c r="L34" s="198"/>
      <c r="M34" s="338"/>
      <c r="N34" s="191"/>
      <c r="O34" s="82"/>
      <c r="P34" s="83"/>
      <c r="Q34" s="83"/>
      <c r="R34" s="83"/>
      <c r="S34" s="83"/>
      <c r="T34" s="83"/>
      <c r="U34" s="83"/>
      <c r="V34" s="83"/>
      <c r="W34" s="83"/>
      <c r="X34" s="89"/>
      <c r="Y34" s="89"/>
      <c r="Z34" s="89"/>
      <c r="AA34" s="89"/>
      <c r="AB34" s="89"/>
      <c r="AC34" s="89"/>
      <c r="AD34" s="89"/>
      <c r="AE34" s="89"/>
    </row>
    <row r="35" spans="3:31" ht="36" customHeight="1">
      <c r="C35" s="85"/>
      <c r="D35" s="86"/>
      <c r="E35" s="287" t="s">
        <v>401</v>
      </c>
      <c r="F35" s="288" t="s">
        <v>40</v>
      </c>
      <c r="G35" s="283" t="s">
        <v>123</v>
      </c>
      <c r="H35" s="195">
        <v>12210</v>
      </c>
      <c r="I35" s="196">
        <v>40179</v>
      </c>
      <c r="J35" s="196">
        <v>40543</v>
      </c>
      <c r="K35" s="197" t="s">
        <v>771</v>
      </c>
      <c r="L35" s="198" t="s">
        <v>772</v>
      </c>
      <c r="M35" s="338" t="s">
        <v>773</v>
      </c>
      <c r="N35" s="191" t="s">
        <v>761</v>
      </c>
      <c r="O35" s="82"/>
      <c r="P35" s="83"/>
      <c r="Q35" s="83"/>
      <c r="R35" s="83"/>
      <c r="S35" s="83"/>
      <c r="T35" s="83"/>
      <c r="U35" s="83"/>
      <c r="V35" s="83"/>
      <c r="W35" s="83"/>
      <c r="X35" s="89"/>
      <c r="Y35" s="89"/>
      <c r="Z35" s="89"/>
      <c r="AA35" s="89"/>
      <c r="AB35" s="89"/>
      <c r="AC35" s="89"/>
      <c r="AD35" s="89"/>
      <c r="AE35" s="89"/>
    </row>
    <row r="36" spans="3:31" ht="30" customHeight="1" thickBot="1">
      <c r="C36" s="85"/>
      <c r="D36" s="86"/>
      <c r="E36" s="290" t="s">
        <v>402</v>
      </c>
      <c r="F36" s="291" t="s">
        <v>41</v>
      </c>
      <c r="G36" s="292" t="s">
        <v>123</v>
      </c>
      <c r="H36" s="195">
        <v>12210</v>
      </c>
      <c r="I36" s="196">
        <v>40179</v>
      </c>
      <c r="J36" s="196">
        <v>40543</v>
      </c>
      <c r="K36" s="197" t="s">
        <v>771</v>
      </c>
      <c r="L36" s="198" t="s">
        <v>772</v>
      </c>
      <c r="M36" s="338" t="s">
        <v>773</v>
      </c>
      <c r="N36" s="191" t="s">
        <v>761</v>
      </c>
      <c r="O36" s="82"/>
      <c r="P36" s="83"/>
      <c r="Q36" s="83"/>
      <c r="R36" s="83"/>
      <c r="S36" s="83"/>
      <c r="T36" s="83"/>
      <c r="U36" s="83"/>
      <c r="V36" s="83"/>
      <c r="W36" s="83"/>
      <c r="X36" s="89"/>
      <c r="Y36" s="89"/>
      <c r="Z36" s="89"/>
      <c r="AA36" s="89"/>
      <c r="AB36" s="89"/>
      <c r="AC36" s="89"/>
      <c r="AD36" s="89"/>
      <c r="AE36" s="89"/>
    </row>
    <row r="37" spans="3:15" ht="11.25">
      <c r="C37" s="96"/>
      <c r="D37" s="104"/>
      <c r="E37" s="199"/>
      <c r="F37" s="106"/>
      <c r="G37" s="106"/>
      <c r="H37" s="106"/>
      <c r="I37" s="106"/>
      <c r="J37" s="106"/>
      <c r="K37" s="106"/>
      <c r="L37" s="106"/>
      <c r="M37" s="106"/>
      <c r="N37" s="107"/>
      <c r="O37" s="108"/>
    </row>
    <row r="38" spans="3:14" ht="11.25">
      <c r="C38" s="96"/>
      <c r="D38" s="96"/>
      <c r="E38" s="96"/>
      <c r="F38" s="109"/>
      <c r="G38" s="109"/>
      <c r="H38" s="109"/>
      <c r="I38" s="109"/>
      <c r="J38" s="109"/>
      <c r="K38" s="109"/>
      <c r="L38" s="109"/>
      <c r="M38" s="109"/>
      <c r="N38" s="110"/>
    </row>
  </sheetData>
  <sheetProtection password="FA9C" sheet="1" objects="1" scenarios="1" formatColumns="0" formatRows="0"/>
  <mergeCells count="1">
    <mergeCell ref="E10:N10"/>
  </mergeCells>
  <dataValidations count="2">
    <dataValidation type="date" allowBlank="1" showInputMessage="1" showErrorMessage="1" sqref="I14:J36">
      <formula1>1</formula1>
      <formula2>73051</formula2>
    </dataValidation>
    <dataValidation type="decimal" allowBlank="1" showInputMessage="1" showErrorMessage="1" sqref="H14:H36">
      <formula1>-99999999999999900000</formula1>
      <formula2>9999999999999990000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2"/>
  <dimension ref="C8:AB32"/>
  <sheetViews>
    <sheetView zoomScalePageLayoutView="0" workbookViewId="0" topLeftCell="C20">
      <selection activeCell="G15" sqref="G15"/>
    </sheetView>
  </sheetViews>
  <sheetFormatPr defaultColWidth="9.125" defaultRowHeight="12.75"/>
  <cols>
    <col min="1" max="2" width="0" style="75" hidden="1" customWidth="1"/>
    <col min="3" max="4" width="3.625" style="75" customWidth="1"/>
    <col min="5" max="5" width="6.875" style="75" customWidth="1"/>
    <col min="6" max="6" width="50.625" style="75" customWidth="1"/>
    <col min="7" max="7" width="40.625" style="75" customWidth="1"/>
    <col min="8" max="8" width="3.625" style="75" customWidth="1"/>
    <col min="9" max="16384" width="9.125" style="7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77"/>
      <c r="E8" s="78"/>
      <c r="F8" s="78"/>
      <c r="G8" s="78"/>
      <c r="H8" s="79"/>
    </row>
    <row r="9" spans="4:28" ht="12.75" customHeight="1">
      <c r="D9" s="80"/>
      <c r="E9" s="81"/>
      <c r="F9" s="146" t="s">
        <v>159</v>
      </c>
      <c r="G9" s="81"/>
      <c r="H9" s="82"/>
      <c r="I9" s="83"/>
      <c r="J9" s="83"/>
      <c r="K9" s="83"/>
      <c r="L9" s="83"/>
      <c r="M9" s="83"/>
      <c r="N9" s="83"/>
      <c r="O9" s="83"/>
      <c r="P9" s="83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</row>
    <row r="10" spans="3:24" ht="36" customHeight="1">
      <c r="C10" s="85"/>
      <c r="D10" s="86"/>
      <c r="E10" s="389" t="s">
        <v>144</v>
      </c>
      <c r="F10" s="390"/>
      <c r="G10" s="391"/>
      <c r="H10" s="87"/>
      <c r="I10" s="88"/>
      <c r="J10" s="88"/>
      <c r="K10" s="88"/>
      <c r="L10" s="88"/>
      <c r="M10" s="88"/>
      <c r="N10" s="88"/>
      <c r="O10" s="88"/>
      <c r="P10" s="88"/>
      <c r="Q10" s="89"/>
      <c r="R10" s="89"/>
      <c r="S10" s="89"/>
      <c r="T10" s="89"/>
      <c r="U10" s="89"/>
      <c r="V10" s="89"/>
      <c r="W10" s="89"/>
      <c r="X10" s="89"/>
    </row>
    <row r="11" spans="3:24" ht="12.75" customHeight="1" thickBot="1">
      <c r="C11" s="85"/>
      <c r="D11" s="86"/>
      <c r="E11" s="81"/>
      <c r="F11" s="81"/>
      <c r="G11" s="81"/>
      <c r="H11" s="82"/>
      <c r="I11" s="83"/>
      <c r="J11" s="83"/>
      <c r="K11" s="83"/>
      <c r="L11" s="83"/>
      <c r="M11" s="83"/>
      <c r="N11" s="83"/>
      <c r="O11" s="83"/>
      <c r="P11" s="83"/>
      <c r="Q11" s="89"/>
      <c r="R11" s="89"/>
      <c r="S11" s="89"/>
      <c r="T11" s="89"/>
      <c r="U11" s="89"/>
      <c r="V11" s="89"/>
      <c r="W11" s="89"/>
      <c r="X11" s="89"/>
    </row>
    <row r="12" spans="3:24" ht="30" customHeight="1" thickBot="1">
      <c r="C12" s="85"/>
      <c r="D12" s="86"/>
      <c r="E12" s="90" t="s">
        <v>245</v>
      </c>
      <c r="F12" s="91" t="s">
        <v>399</v>
      </c>
      <c r="G12" s="92" t="s">
        <v>37</v>
      </c>
      <c r="H12" s="82"/>
      <c r="I12" s="83"/>
      <c r="J12" s="83"/>
      <c r="K12" s="83"/>
      <c r="L12" s="83"/>
      <c r="M12" s="83"/>
      <c r="N12" s="83"/>
      <c r="O12" s="83"/>
      <c r="P12" s="83"/>
      <c r="Q12" s="89"/>
      <c r="R12" s="89"/>
      <c r="S12" s="89"/>
      <c r="T12" s="89"/>
      <c r="U12" s="89"/>
      <c r="V12" s="89"/>
      <c r="W12" s="89"/>
      <c r="X12" s="89"/>
    </row>
    <row r="13" spans="3:24" ht="12" customHeight="1" thickBot="1">
      <c r="C13" s="85"/>
      <c r="D13" s="86"/>
      <c r="E13" s="93">
        <v>1</v>
      </c>
      <c r="F13" s="94">
        <f>E13+1</f>
        <v>2</v>
      </c>
      <c r="G13" s="95">
        <f>F13+1</f>
        <v>3</v>
      </c>
      <c r="H13" s="82"/>
      <c r="I13" s="83"/>
      <c r="J13" s="83"/>
      <c r="K13" s="83"/>
      <c r="L13" s="83"/>
      <c r="M13" s="83"/>
      <c r="N13" s="83"/>
      <c r="O13" s="83"/>
      <c r="P13" s="83"/>
      <c r="Q13" s="89"/>
      <c r="R13" s="89"/>
      <c r="S13" s="89"/>
      <c r="T13" s="89"/>
      <c r="U13" s="89"/>
      <c r="V13" s="89"/>
      <c r="W13" s="89"/>
      <c r="X13" s="89"/>
    </row>
    <row r="14" spans="3:8" ht="42" customHeight="1">
      <c r="C14" s="96"/>
      <c r="D14" s="97"/>
      <c r="E14" s="117">
        <v>1</v>
      </c>
      <c r="F14" s="99" t="s">
        <v>343</v>
      </c>
      <c r="G14" s="296">
        <v>2.29</v>
      </c>
      <c r="H14" s="100"/>
    </row>
    <row r="15" spans="3:8" ht="42" customHeight="1">
      <c r="C15" s="96"/>
      <c r="D15" s="97"/>
      <c r="E15" s="117">
        <v>2</v>
      </c>
      <c r="F15" s="99" t="s">
        <v>344</v>
      </c>
      <c r="G15" s="147">
        <f>SUM(G16:G22)</f>
        <v>333</v>
      </c>
      <c r="H15" s="100"/>
    </row>
    <row r="16" spans="3:8" ht="23.25" customHeight="1">
      <c r="C16" s="96"/>
      <c r="D16" s="97"/>
      <c r="E16" s="117" t="s">
        <v>346</v>
      </c>
      <c r="F16" s="133" t="s">
        <v>354</v>
      </c>
      <c r="G16" s="125">
        <v>48</v>
      </c>
      <c r="H16" s="100"/>
    </row>
    <row r="17" spans="3:8" ht="23.25" customHeight="1">
      <c r="C17" s="96"/>
      <c r="D17" s="97"/>
      <c r="E17" s="117" t="s">
        <v>347</v>
      </c>
      <c r="F17" s="133" t="s">
        <v>355</v>
      </c>
      <c r="G17" s="125">
        <v>48</v>
      </c>
      <c r="H17" s="100"/>
    </row>
    <row r="18" spans="3:8" ht="23.25" customHeight="1">
      <c r="C18" s="96"/>
      <c r="D18" s="97"/>
      <c r="E18" s="117" t="s">
        <v>348</v>
      </c>
      <c r="F18" s="133" t="s">
        <v>356</v>
      </c>
      <c r="G18" s="125">
        <v>48</v>
      </c>
      <c r="H18" s="100"/>
    </row>
    <row r="19" spans="3:8" ht="23.25" customHeight="1">
      <c r="C19" s="96"/>
      <c r="D19" s="97"/>
      <c r="E19" s="117" t="s">
        <v>349</v>
      </c>
      <c r="F19" s="133" t="s">
        <v>357</v>
      </c>
      <c r="G19" s="125">
        <v>48</v>
      </c>
      <c r="H19" s="100"/>
    </row>
    <row r="20" spans="3:8" ht="23.25" customHeight="1">
      <c r="C20" s="96"/>
      <c r="D20" s="97"/>
      <c r="E20" s="117" t="s">
        <v>350</v>
      </c>
      <c r="F20" s="133" t="s">
        <v>358</v>
      </c>
      <c r="G20" s="125">
        <v>48</v>
      </c>
      <c r="H20" s="100"/>
    </row>
    <row r="21" spans="3:8" ht="23.25" customHeight="1">
      <c r="C21" s="96"/>
      <c r="D21" s="97"/>
      <c r="E21" s="117" t="s">
        <v>351</v>
      </c>
      <c r="F21" s="133" t="s">
        <v>359</v>
      </c>
      <c r="G21" s="125">
        <v>48</v>
      </c>
      <c r="H21" s="100"/>
    </row>
    <row r="22" spans="3:8" ht="23.25" customHeight="1">
      <c r="C22" s="96"/>
      <c r="D22" s="97"/>
      <c r="E22" s="117" t="s">
        <v>352</v>
      </c>
      <c r="F22" s="133" t="s">
        <v>360</v>
      </c>
      <c r="G22" s="125">
        <v>45</v>
      </c>
      <c r="H22" s="100"/>
    </row>
    <row r="23" spans="3:8" ht="63" customHeight="1">
      <c r="C23" s="96"/>
      <c r="D23" s="97"/>
      <c r="E23" s="117" t="s">
        <v>353</v>
      </c>
      <c r="F23" s="99" t="s">
        <v>345</v>
      </c>
      <c r="G23" s="147">
        <f>SUM(G24:G30)</f>
        <v>195</v>
      </c>
      <c r="H23" s="100"/>
    </row>
    <row r="24" spans="3:8" ht="21.75" customHeight="1">
      <c r="C24" s="96"/>
      <c r="D24" s="97"/>
      <c r="E24" s="117" t="s">
        <v>249</v>
      </c>
      <c r="F24" s="133" t="s">
        <v>354</v>
      </c>
      <c r="G24" s="125">
        <v>3</v>
      </c>
      <c r="H24" s="100"/>
    </row>
    <row r="25" spans="3:8" ht="21.75" customHeight="1">
      <c r="C25" s="96"/>
      <c r="D25" s="97"/>
      <c r="E25" s="117" t="s">
        <v>250</v>
      </c>
      <c r="F25" s="133" t="s">
        <v>355</v>
      </c>
      <c r="G25" s="125">
        <v>22</v>
      </c>
      <c r="H25" s="100"/>
    </row>
    <row r="26" spans="3:8" ht="21.75" customHeight="1">
      <c r="C26" s="96"/>
      <c r="D26" s="97"/>
      <c r="E26" s="117" t="s">
        <v>146</v>
      </c>
      <c r="F26" s="133" t="s">
        <v>356</v>
      </c>
      <c r="G26" s="125">
        <v>38</v>
      </c>
      <c r="H26" s="100"/>
    </row>
    <row r="27" spans="3:8" ht="21.75" customHeight="1">
      <c r="C27" s="96"/>
      <c r="D27" s="97"/>
      <c r="E27" s="117" t="s">
        <v>148</v>
      </c>
      <c r="F27" s="133" t="s">
        <v>357</v>
      </c>
      <c r="G27" s="125">
        <v>35</v>
      </c>
      <c r="H27" s="100"/>
    </row>
    <row r="28" spans="3:8" ht="21.75" customHeight="1">
      <c r="C28" s="96"/>
      <c r="D28" s="97"/>
      <c r="E28" s="117" t="s">
        <v>149</v>
      </c>
      <c r="F28" s="133" t="s">
        <v>358</v>
      </c>
      <c r="G28" s="125">
        <v>48</v>
      </c>
      <c r="H28" s="100"/>
    </row>
    <row r="29" spans="3:8" ht="21.75" customHeight="1">
      <c r="C29" s="96"/>
      <c r="D29" s="97"/>
      <c r="E29" s="117" t="s">
        <v>150</v>
      </c>
      <c r="F29" s="134" t="s">
        <v>359</v>
      </c>
      <c r="G29" s="122">
        <v>4</v>
      </c>
      <c r="H29" s="100"/>
    </row>
    <row r="30" spans="3:8" ht="21.75" customHeight="1">
      <c r="C30" s="96"/>
      <c r="D30" s="97"/>
      <c r="E30" s="115" t="s">
        <v>151</v>
      </c>
      <c r="F30" s="134" t="s">
        <v>360</v>
      </c>
      <c r="G30" s="122">
        <v>45</v>
      </c>
      <c r="H30" s="100"/>
    </row>
    <row r="31" spans="3:8" ht="49.5" customHeight="1" thickBot="1">
      <c r="C31" s="96"/>
      <c r="D31" s="97"/>
      <c r="E31" s="203" t="s">
        <v>401</v>
      </c>
      <c r="F31" s="204" t="s">
        <v>59</v>
      </c>
      <c r="G31" s="205"/>
      <c r="H31" s="100"/>
    </row>
    <row r="32" spans="3:8" ht="11.25">
      <c r="C32" s="96"/>
      <c r="D32" s="104"/>
      <c r="E32" s="105"/>
      <c r="F32" s="106"/>
      <c r="G32" s="107"/>
      <c r="H32" s="108"/>
    </row>
  </sheetData>
  <sheetProtection password="FA9C" sheet="1" scenarios="1" formatColumns="0" formatRows="0"/>
  <mergeCells count="1">
    <mergeCell ref="E10:G10"/>
  </mergeCells>
  <dataValidations count="3">
    <dataValidation type="decimal" allowBlank="1" showInputMessage="1" showErrorMessage="1" sqref="G14">
      <formula1>0</formula1>
      <formula2>999999999999</formula2>
    </dataValidation>
    <dataValidation type="whole" allowBlank="1" showInputMessage="1" showErrorMessage="1" sqref="G15:G30">
      <formula1>0</formula1>
      <formula2>999999999999</formula2>
    </dataValidation>
    <dataValidation type="textLength" allowBlank="1" showInputMessage="1" showErrorMessage="1" sqref="G31">
      <formula1>0</formula1>
      <formula2>500</formula2>
    </dataValidation>
  </dataValidations>
  <hyperlinks>
    <hyperlink ref="F9" location="'Список листов'!A1" tooltip="К списку листов" display="Список листов"/>
  </hyperlinks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J54"/>
  <sheetViews>
    <sheetView zoomScale="70" zoomScaleNormal="70" zoomScalePageLayoutView="0" workbookViewId="0" topLeftCell="C38">
      <selection activeCell="N51" sqref="N51"/>
    </sheetView>
  </sheetViews>
  <sheetFormatPr defaultColWidth="9.125" defaultRowHeight="12.75"/>
  <cols>
    <col min="1" max="2" width="0" style="75" hidden="1" customWidth="1"/>
    <col min="3" max="3" width="3.625" style="75" customWidth="1"/>
    <col min="4" max="4" width="8.50390625" style="75" bestFit="1" customWidth="1"/>
    <col min="5" max="5" width="6.875" style="75" customWidth="1"/>
    <col min="6" max="6" width="50.625" style="75" customWidth="1"/>
    <col min="7" max="7" width="40.625" style="75" customWidth="1"/>
    <col min="8" max="8" width="40.875" style="169" customWidth="1"/>
    <col min="9" max="13" width="40.625" style="75" hidden="1" customWidth="1"/>
    <col min="14" max="14" width="40.625" style="75" customWidth="1"/>
    <col min="15" max="15" width="40.625" style="75" hidden="1" customWidth="1"/>
    <col min="16" max="16" width="22.625" style="75" customWidth="1"/>
    <col min="17" max="16384" width="9.125" style="7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6" ht="11.25">
      <c r="D8" s="77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9"/>
    </row>
    <row r="9" spans="4:36" ht="12.75" customHeight="1">
      <c r="D9" s="80"/>
      <c r="E9" s="81"/>
      <c r="F9" s="234" t="s">
        <v>159</v>
      </c>
      <c r="G9" s="81"/>
      <c r="H9" s="81"/>
      <c r="I9" s="81"/>
      <c r="J9" s="81"/>
      <c r="K9" s="81"/>
      <c r="L9" s="81"/>
      <c r="M9" s="81"/>
      <c r="N9" s="81"/>
      <c r="O9" s="81"/>
      <c r="P9" s="82"/>
      <c r="Q9" s="83"/>
      <c r="R9" s="83"/>
      <c r="S9" s="83"/>
      <c r="T9" s="83"/>
      <c r="U9" s="83"/>
      <c r="V9" s="83"/>
      <c r="W9" s="83"/>
      <c r="X9" s="83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</row>
    <row r="10" spans="3:32" ht="30.75" customHeight="1">
      <c r="C10" s="85"/>
      <c r="D10" s="86"/>
      <c r="E10" s="389" t="s">
        <v>38</v>
      </c>
      <c r="F10" s="390"/>
      <c r="G10" s="391"/>
      <c r="H10" s="157"/>
      <c r="I10" s="152"/>
      <c r="J10" s="157"/>
      <c r="K10" s="157"/>
      <c r="L10" s="157"/>
      <c r="M10" s="157"/>
      <c r="N10" s="157"/>
      <c r="O10" s="157"/>
      <c r="P10" s="87"/>
      <c r="Q10" s="88"/>
      <c r="R10" s="88"/>
      <c r="S10" s="88"/>
      <c r="T10" s="88"/>
      <c r="U10" s="88"/>
      <c r="V10" s="88"/>
      <c r="W10" s="88"/>
      <c r="X10" s="88"/>
      <c r="Y10" s="89"/>
      <c r="Z10" s="89"/>
      <c r="AA10" s="89"/>
      <c r="AB10" s="89"/>
      <c r="AC10" s="89"/>
      <c r="AD10" s="89"/>
      <c r="AE10" s="89"/>
      <c r="AF10" s="89"/>
    </row>
    <row r="11" spans="3:32" ht="12.75" customHeight="1" thickBot="1">
      <c r="C11" s="85"/>
      <c r="D11" s="86"/>
      <c r="E11" s="81"/>
      <c r="F11" s="81"/>
      <c r="G11" s="246"/>
      <c r="H11" s="247"/>
      <c r="I11" s="152"/>
      <c r="J11" s="247"/>
      <c r="K11" s="247"/>
      <c r="L11" s="247"/>
      <c r="M11" s="247"/>
      <c r="N11" s="247"/>
      <c r="O11" s="247"/>
      <c r="P11" s="82"/>
      <c r="Q11" s="83"/>
      <c r="R11" s="83"/>
      <c r="S11" s="83"/>
      <c r="T11" s="83"/>
      <c r="U11" s="83"/>
      <c r="V11" s="83"/>
      <c r="W11" s="83"/>
      <c r="X11" s="83"/>
      <c r="Y11" s="89"/>
      <c r="Z11" s="89"/>
      <c r="AA11" s="89"/>
      <c r="AB11" s="89"/>
      <c r="AC11" s="89"/>
      <c r="AD11" s="89"/>
      <c r="AE11" s="89"/>
      <c r="AF11" s="89"/>
    </row>
    <row r="12" spans="3:32" ht="30" customHeight="1" thickBot="1">
      <c r="C12" s="85"/>
      <c r="D12" s="86"/>
      <c r="E12" s="237" t="s">
        <v>245</v>
      </c>
      <c r="F12" s="238" t="s">
        <v>399</v>
      </c>
      <c r="G12" s="239" t="s">
        <v>37</v>
      </c>
      <c r="H12" s="240" t="s">
        <v>333</v>
      </c>
      <c r="I12" s="152"/>
      <c r="J12" s="152"/>
      <c r="K12" s="152"/>
      <c r="L12" s="152"/>
      <c r="M12" s="152"/>
      <c r="N12" s="152"/>
      <c r="O12" s="152"/>
      <c r="P12" s="82"/>
      <c r="Q12" s="83"/>
      <c r="R12" s="83"/>
      <c r="S12" s="83"/>
      <c r="T12" s="83"/>
      <c r="U12" s="83"/>
      <c r="V12" s="83"/>
      <c r="W12" s="83"/>
      <c r="X12" s="83"/>
      <c r="Y12" s="89"/>
      <c r="Z12" s="89"/>
      <c r="AA12" s="89"/>
      <c r="AB12" s="89"/>
      <c r="AC12" s="89"/>
      <c r="AD12" s="89"/>
      <c r="AE12" s="89"/>
      <c r="AF12" s="89"/>
    </row>
    <row r="13" spans="3:32" ht="12" customHeight="1" thickBot="1">
      <c r="C13" s="85"/>
      <c r="D13" s="86"/>
      <c r="E13" s="178">
        <v>1</v>
      </c>
      <c r="F13" s="179">
        <f>E13+1</f>
        <v>2</v>
      </c>
      <c r="G13" s="179">
        <f>F13+1</f>
        <v>3</v>
      </c>
      <c r="H13" s="180">
        <f>G13+1</f>
        <v>4</v>
      </c>
      <c r="I13" s="153"/>
      <c r="J13" s="153"/>
      <c r="K13" s="153"/>
      <c r="L13" s="153"/>
      <c r="M13" s="153"/>
      <c r="N13" s="153"/>
      <c r="O13" s="153"/>
      <c r="P13" s="82"/>
      <c r="Q13" s="83"/>
      <c r="R13" s="83"/>
      <c r="S13" s="83"/>
      <c r="T13" s="83"/>
      <c r="U13" s="83"/>
      <c r="V13" s="83"/>
      <c r="W13" s="83"/>
      <c r="X13" s="83"/>
      <c r="Y13" s="89"/>
      <c r="Z13" s="89"/>
      <c r="AA13" s="89"/>
      <c r="AB13" s="89"/>
      <c r="AC13" s="89"/>
      <c r="AD13" s="89"/>
      <c r="AE13" s="89"/>
      <c r="AF13" s="89"/>
    </row>
    <row r="14" spans="3:16" ht="30.75" customHeight="1">
      <c r="C14" s="96"/>
      <c r="D14" s="97"/>
      <c r="E14" s="113">
        <v>1</v>
      </c>
      <c r="F14" s="264" t="s">
        <v>105</v>
      </c>
      <c r="G14" s="347" t="s">
        <v>767</v>
      </c>
      <c r="H14" s="265"/>
      <c r="I14" s="165"/>
      <c r="J14" s="270" t="s">
        <v>385</v>
      </c>
      <c r="K14" s="346" t="s">
        <v>763</v>
      </c>
      <c r="L14" s="346" t="s">
        <v>764</v>
      </c>
      <c r="M14" s="346" t="s">
        <v>765</v>
      </c>
      <c r="N14" s="346" t="s">
        <v>766</v>
      </c>
      <c r="O14" s="267"/>
      <c r="P14" s="235" t="s">
        <v>69</v>
      </c>
    </row>
    <row r="15" spans="3:16" ht="57">
      <c r="C15" s="96"/>
      <c r="D15" s="97"/>
      <c r="E15" s="115">
        <v>2</v>
      </c>
      <c r="F15" s="158" t="s">
        <v>106</v>
      </c>
      <c r="G15" s="348" t="s">
        <v>768</v>
      </c>
      <c r="H15" s="170"/>
      <c r="I15" s="166"/>
      <c r="J15" s="271" t="s">
        <v>71</v>
      </c>
      <c r="K15" s="271" t="s">
        <v>71</v>
      </c>
      <c r="L15" s="271" t="s">
        <v>71</v>
      </c>
      <c r="M15" s="271" t="s">
        <v>71</v>
      </c>
      <c r="N15" s="271" t="s">
        <v>71</v>
      </c>
      <c r="O15" s="267"/>
      <c r="P15" s="100"/>
    </row>
    <row r="16" spans="3:16" ht="29.25" customHeight="1">
      <c r="C16" s="96"/>
      <c r="D16" s="97"/>
      <c r="E16" s="115">
        <v>3</v>
      </c>
      <c r="F16" s="159" t="s">
        <v>107</v>
      </c>
      <c r="G16" s="155" t="s">
        <v>233</v>
      </c>
      <c r="H16" s="171"/>
      <c r="I16" s="166"/>
      <c r="J16" s="271" t="s">
        <v>71</v>
      </c>
      <c r="K16" s="271" t="s">
        <v>71</v>
      </c>
      <c r="L16" s="271" t="s">
        <v>71</v>
      </c>
      <c r="M16" s="271" t="s">
        <v>71</v>
      </c>
      <c r="N16" s="271" t="s">
        <v>71</v>
      </c>
      <c r="O16" s="267"/>
      <c r="P16" s="100"/>
    </row>
    <row r="17" spans="3:16" ht="29.25" customHeight="1">
      <c r="C17" s="96"/>
      <c r="D17" s="97"/>
      <c r="E17" s="115">
        <v>4</v>
      </c>
      <c r="F17" s="159" t="s">
        <v>108</v>
      </c>
      <c r="G17" s="155" t="s">
        <v>235</v>
      </c>
      <c r="H17" s="171"/>
      <c r="I17" s="166"/>
      <c r="J17" s="271" t="s">
        <v>71</v>
      </c>
      <c r="K17" s="271" t="s">
        <v>71</v>
      </c>
      <c r="L17" s="271" t="s">
        <v>71</v>
      </c>
      <c r="M17" s="271" t="s">
        <v>71</v>
      </c>
      <c r="N17" s="271" t="s">
        <v>71</v>
      </c>
      <c r="O17" s="267"/>
      <c r="P17" s="100"/>
    </row>
    <row r="18" spans="3:16" ht="29.25" customHeight="1">
      <c r="C18" s="96"/>
      <c r="D18" s="97"/>
      <c r="E18" s="115">
        <v>5</v>
      </c>
      <c r="F18" s="158" t="s">
        <v>50</v>
      </c>
      <c r="G18" s="156">
        <v>214902.2</v>
      </c>
      <c r="H18" s="172"/>
      <c r="I18" s="167"/>
      <c r="J18" s="272" t="s">
        <v>71</v>
      </c>
      <c r="K18" s="272" t="s">
        <v>71</v>
      </c>
      <c r="L18" s="272" t="s">
        <v>71</v>
      </c>
      <c r="M18" s="272" t="s">
        <v>71</v>
      </c>
      <c r="N18" s="272" t="s">
        <v>71</v>
      </c>
      <c r="O18" s="268"/>
      <c r="P18" s="100"/>
    </row>
    <row r="19" spans="3:16" ht="29.25" customHeight="1">
      <c r="C19" s="96"/>
      <c r="D19" s="97"/>
      <c r="E19" s="115" t="s">
        <v>403</v>
      </c>
      <c r="F19" s="158" t="s">
        <v>70</v>
      </c>
      <c r="G19" s="294" t="s">
        <v>184</v>
      </c>
      <c r="H19" s="232"/>
      <c r="I19" s="233"/>
      <c r="J19" s="271" t="s">
        <v>71</v>
      </c>
      <c r="K19" s="271" t="s">
        <v>71</v>
      </c>
      <c r="L19" s="271" t="s">
        <v>71</v>
      </c>
      <c r="M19" s="271" t="s">
        <v>71</v>
      </c>
      <c r="N19" s="271" t="s">
        <v>71</v>
      </c>
      <c r="O19" s="267"/>
      <c r="P19" s="100"/>
    </row>
    <row r="20" spans="3:16" ht="29.25" customHeight="1">
      <c r="C20" s="96"/>
      <c r="D20" s="97"/>
      <c r="E20" s="115" t="s">
        <v>404</v>
      </c>
      <c r="F20" s="101" t="s">
        <v>361</v>
      </c>
      <c r="G20" s="162">
        <f aca="true" t="shared" si="0" ref="G20:G29">SUM(J20:O20)</f>
        <v>0</v>
      </c>
      <c r="H20" s="120"/>
      <c r="I20" s="168"/>
      <c r="J20" s="299">
        <f>SUM(J21:J30)</f>
        <v>0</v>
      </c>
      <c r="K20" s="299">
        <f>SUM(K21:K30)</f>
        <v>0</v>
      </c>
      <c r="L20" s="299">
        <f>SUM(L21:L30)</f>
        <v>0</v>
      </c>
      <c r="M20" s="299">
        <f>SUM(M21:M30)</f>
        <v>0</v>
      </c>
      <c r="N20" s="299">
        <f>SUM(N21:N30)</f>
        <v>0</v>
      </c>
      <c r="O20" s="269"/>
      <c r="P20" s="100"/>
    </row>
    <row r="21" spans="3:16" ht="21" customHeight="1">
      <c r="C21" s="96"/>
      <c r="D21" s="97"/>
      <c r="E21" s="115" t="s">
        <v>334</v>
      </c>
      <c r="F21" s="134" t="s">
        <v>43</v>
      </c>
      <c r="G21" s="162">
        <f t="shared" si="0"/>
        <v>0</v>
      </c>
      <c r="H21" s="120"/>
      <c r="I21" s="168"/>
      <c r="J21" s="273"/>
      <c r="K21" s="273"/>
      <c r="L21" s="273"/>
      <c r="M21" s="273"/>
      <c r="N21" s="273"/>
      <c r="O21" s="269"/>
      <c r="P21" s="100"/>
    </row>
    <row r="22" spans="3:16" ht="21" customHeight="1">
      <c r="C22" s="96"/>
      <c r="D22" s="97"/>
      <c r="E22" s="115" t="s">
        <v>335</v>
      </c>
      <c r="F22" s="134" t="s">
        <v>44</v>
      </c>
      <c r="G22" s="162">
        <f t="shared" si="0"/>
        <v>0</v>
      </c>
      <c r="H22" s="120"/>
      <c r="I22" s="168"/>
      <c r="J22" s="273"/>
      <c r="K22" s="273"/>
      <c r="L22" s="273"/>
      <c r="M22" s="273"/>
      <c r="N22" s="273"/>
      <c r="O22" s="269"/>
      <c r="P22" s="100"/>
    </row>
    <row r="23" spans="3:16" ht="21" customHeight="1">
      <c r="C23" s="96"/>
      <c r="D23" s="97"/>
      <c r="E23" s="115" t="s">
        <v>336</v>
      </c>
      <c r="F23" s="134" t="s">
        <v>45</v>
      </c>
      <c r="G23" s="162">
        <f t="shared" si="0"/>
        <v>0</v>
      </c>
      <c r="H23" s="120"/>
      <c r="I23" s="168"/>
      <c r="J23" s="273"/>
      <c r="K23" s="273"/>
      <c r="L23" s="273"/>
      <c r="M23" s="273"/>
      <c r="N23" s="273"/>
      <c r="O23" s="269"/>
      <c r="P23" s="100"/>
    </row>
    <row r="24" spans="3:16" ht="21" customHeight="1">
      <c r="C24" s="96"/>
      <c r="D24" s="97"/>
      <c r="E24" s="115" t="s">
        <v>337</v>
      </c>
      <c r="F24" s="134" t="s">
        <v>307</v>
      </c>
      <c r="G24" s="162">
        <f t="shared" si="0"/>
        <v>0</v>
      </c>
      <c r="H24" s="120"/>
      <c r="I24" s="168"/>
      <c r="J24" s="273"/>
      <c r="K24" s="273"/>
      <c r="L24" s="273"/>
      <c r="M24" s="273"/>
      <c r="N24" s="273"/>
      <c r="O24" s="269"/>
      <c r="P24" s="100"/>
    </row>
    <row r="25" spans="3:16" ht="21" customHeight="1">
      <c r="C25" s="96"/>
      <c r="D25" s="97"/>
      <c r="E25" s="115" t="s">
        <v>338</v>
      </c>
      <c r="F25" s="134" t="s">
        <v>46</v>
      </c>
      <c r="G25" s="162">
        <f t="shared" si="0"/>
        <v>0</v>
      </c>
      <c r="H25" s="120"/>
      <c r="I25" s="168"/>
      <c r="J25" s="273"/>
      <c r="K25" s="273"/>
      <c r="L25" s="273"/>
      <c r="M25" s="273"/>
      <c r="N25" s="273"/>
      <c r="O25" s="269"/>
      <c r="P25" s="100"/>
    </row>
    <row r="26" spans="3:16" ht="21" customHeight="1">
      <c r="C26" s="96"/>
      <c r="D26" s="97"/>
      <c r="E26" s="115" t="s">
        <v>339</v>
      </c>
      <c r="F26" s="134" t="s">
        <v>47</v>
      </c>
      <c r="G26" s="162">
        <f t="shared" si="0"/>
        <v>0</v>
      </c>
      <c r="H26" s="120"/>
      <c r="I26" s="168"/>
      <c r="J26" s="273"/>
      <c r="K26" s="273"/>
      <c r="L26" s="273"/>
      <c r="M26" s="273"/>
      <c r="N26" s="273"/>
      <c r="O26" s="269"/>
      <c r="P26" s="100"/>
    </row>
    <row r="27" spans="3:16" ht="21" customHeight="1">
      <c r="C27" s="96"/>
      <c r="D27" s="97"/>
      <c r="E27" s="115" t="s">
        <v>340</v>
      </c>
      <c r="F27" s="134" t="s">
        <v>48</v>
      </c>
      <c r="G27" s="162">
        <f t="shared" si="0"/>
        <v>0</v>
      </c>
      <c r="H27" s="120"/>
      <c r="I27" s="168"/>
      <c r="J27" s="273"/>
      <c r="K27" s="273"/>
      <c r="L27" s="273"/>
      <c r="M27" s="273"/>
      <c r="N27" s="273"/>
      <c r="O27" s="269"/>
      <c r="P27" s="100"/>
    </row>
    <row r="28" spans="3:19" ht="21" customHeight="1">
      <c r="C28" s="96"/>
      <c r="D28" s="97"/>
      <c r="E28" s="115" t="s">
        <v>341</v>
      </c>
      <c r="F28" s="134" t="s">
        <v>49</v>
      </c>
      <c r="G28" s="162">
        <f t="shared" si="0"/>
        <v>0</v>
      </c>
      <c r="H28" s="120"/>
      <c r="I28" s="168"/>
      <c r="J28" s="273"/>
      <c r="K28" s="273"/>
      <c r="L28" s="273"/>
      <c r="M28" s="273"/>
      <c r="N28" s="273"/>
      <c r="O28" s="269"/>
      <c r="P28" s="100"/>
      <c r="Q28" s="137"/>
      <c r="R28" s="137"/>
      <c r="S28" s="137"/>
    </row>
    <row r="29" spans="3:19" ht="21" customHeight="1">
      <c r="C29" s="96"/>
      <c r="D29" s="97"/>
      <c r="E29" s="255" t="s">
        <v>342</v>
      </c>
      <c r="F29" s="256"/>
      <c r="G29" s="257">
        <f t="shared" si="0"/>
        <v>0</v>
      </c>
      <c r="H29" s="258"/>
      <c r="I29" s="168"/>
      <c r="J29" s="273"/>
      <c r="K29" s="273"/>
      <c r="L29" s="273"/>
      <c r="M29" s="273"/>
      <c r="N29" s="273"/>
      <c r="O29" s="269"/>
      <c r="P29" s="100"/>
      <c r="Q29" s="137"/>
      <c r="R29" s="110"/>
      <c r="S29" s="110"/>
    </row>
    <row r="30" spans="3:19" ht="15" customHeight="1">
      <c r="C30" s="96"/>
      <c r="D30" s="97"/>
      <c r="E30" s="261"/>
      <c r="F30" s="262" t="s">
        <v>362</v>
      </c>
      <c r="G30" s="263"/>
      <c r="H30" s="266"/>
      <c r="I30" s="154"/>
      <c r="J30" s="274"/>
      <c r="K30" s="274"/>
      <c r="L30" s="274"/>
      <c r="M30" s="274"/>
      <c r="N30" s="274"/>
      <c r="O30" s="154"/>
      <c r="P30" s="100"/>
      <c r="Q30" s="137"/>
      <c r="R30" s="110"/>
      <c r="S30" s="110"/>
    </row>
    <row r="31" spans="3:19" ht="29.25" customHeight="1">
      <c r="C31" s="96"/>
      <c r="D31" s="97"/>
      <c r="E31" s="174" t="s">
        <v>405</v>
      </c>
      <c r="F31" s="259" t="s">
        <v>363</v>
      </c>
      <c r="G31" s="260">
        <f aca="true" t="shared" si="1" ref="G31:G38">SUM(J31:O31)</f>
        <v>0</v>
      </c>
      <c r="H31" s="121"/>
      <c r="I31" s="168"/>
      <c r="J31" s="273"/>
      <c r="K31" s="273"/>
      <c r="L31" s="273"/>
      <c r="M31" s="273"/>
      <c r="N31" s="273"/>
      <c r="O31" s="269"/>
      <c r="P31" s="100"/>
      <c r="Q31" s="137"/>
      <c r="R31" s="137"/>
      <c r="S31" s="137"/>
    </row>
    <row r="32" spans="3:19" ht="29.25" customHeight="1">
      <c r="C32" s="96"/>
      <c r="D32" s="97"/>
      <c r="E32" s="173" t="s">
        <v>406</v>
      </c>
      <c r="F32" s="242" t="s">
        <v>364</v>
      </c>
      <c r="G32" s="162">
        <f t="shared" si="1"/>
        <v>0</v>
      </c>
      <c r="H32" s="120"/>
      <c r="I32" s="163"/>
      <c r="J32" s="273"/>
      <c r="K32" s="273"/>
      <c r="L32" s="273"/>
      <c r="M32" s="273"/>
      <c r="N32" s="273"/>
      <c r="O32" s="269"/>
      <c r="P32" s="100"/>
      <c r="Q32" s="137"/>
      <c r="R32" s="137"/>
      <c r="S32" s="137"/>
    </row>
    <row r="33" spans="3:19" ht="29.25" customHeight="1">
      <c r="C33" s="96"/>
      <c r="D33" s="97"/>
      <c r="E33" s="174" t="s">
        <v>407</v>
      </c>
      <c r="F33" s="242" t="s">
        <v>365</v>
      </c>
      <c r="G33" s="162">
        <f t="shared" si="1"/>
        <v>0</v>
      </c>
      <c r="H33" s="120"/>
      <c r="I33" s="163"/>
      <c r="J33" s="273"/>
      <c r="K33" s="273"/>
      <c r="L33" s="273"/>
      <c r="M33" s="273"/>
      <c r="N33" s="273"/>
      <c r="O33" s="269"/>
      <c r="P33" s="100"/>
      <c r="Q33" s="137"/>
      <c r="R33" s="137"/>
      <c r="S33" s="137"/>
    </row>
    <row r="34" spans="3:19" ht="29.25" customHeight="1">
      <c r="C34" s="96"/>
      <c r="D34" s="97"/>
      <c r="E34" s="173" t="s">
        <v>408</v>
      </c>
      <c r="F34" s="242" t="s">
        <v>366</v>
      </c>
      <c r="G34" s="162">
        <f t="shared" si="1"/>
        <v>0</v>
      </c>
      <c r="H34" s="120"/>
      <c r="I34" s="163"/>
      <c r="J34" s="273"/>
      <c r="K34" s="273"/>
      <c r="L34" s="273"/>
      <c r="M34" s="273"/>
      <c r="N34" s="273"/>
      <c r="O34" s="269"/>
      <c r="P34" s="100"/>
      <c r="Q34" s="137"/>
      <c r="R34" s="137"/>
      <c r="S34" s="137"/>
    </row>
    <row r="35" spans="3:19" ht="29.25" customHeight="1">
      <c r="C35" s="96"/>
      <c r="D35" s="97"/>
      <c r="E35" s="174" t="s">
        <v>409</v>
      </c>
      <c r="F35" s="242" t="s">
        <v>109</v>
      </c>
      <c r="G35" s="162">
        <f t="shared" si="1"/>
        <v>0</v>
      </c>
      <c r="H35" s="120"/>
      <c r="I35" s="163"/>
      <c r="J35" s="273"/>
      <c r="K35" s="273"/>
      <c r="L35" s="273"/>
      <c r="M35" s="273"/>
      <c r="N35" s="273"/>
      <c r="O35" s="269"/>
      <c r="P35" s="100"/>
      <c r="Q35" s="137"/>
      <c r="R35" s="137"/>
      <c r="S35" s="137"/>
    </row>
    <row r="36" spans="3:16" ht="29.25" customHeight="1">
      <c r="C36" s="96"/>
      <c r="D36" s="97"/>
      <c r="E36" s="173" t="s">
        <v>410</v>
      </c>
      <c r="F36" s="242" t="s">
        <v>104</v>
      </c>
      <c r="G36" s="162">
        <f t="shared" si="1"/>
        <v>0</v>
      </c>
      <c r="H36" s="120"/>
      <c r="I36" s="163"/>
      <c r="J36" s="273"/>
      <c r="K36" s="273"/>
      <c r="L36" s="273"/>
      <c r="M36" s="273"/>
      <c r="N36" s="273"/>
      <c r="O36" s="269"/>
      <c r="P36" s="100"/>
    </row>
    <row r="37" spans="3:16" ht="29.25" customHeight="1">
      <c r="C37" s="96"/>
      <c r="D37" s="97"/>
      <c r="E37" s="174" t="s">
        <v>411</v>
      </c>
      <c r="F37" s="242" t="s">
        <v>176</v>
      </c>
      <c r="G37" s="162">
        <f t="shared" si="1"/>
        <v>8457.35</v>
      </c>
      <c r="H37" s="120"/>
      <c r="I37" s="163"/>
      <c r="J37" s="273"/>
      <c r="K37" s="273"/>
      <c r="L37" s="273"/>
      <c r="M37" s="273"/>
      <c r="N37" s="273">
        <v>8457.35</v>
      </c>
      <c r="O37" s="269"/>
      <c r="P37" s="100"/>
    </row>
    <row r="38" spans="3:16" ht="29.25" customHeight="1">
      <c r="C38" s="96"/>
      <c r="D38" s="97"/>
      <c r="E38" s="173" t="s">
        <v>367</v>
      </c>
      <c r="F38" s="242" t="s">
        <v>177</v>
      </c>
      <c r="G38" s="162">
        <f t="shared" si="1"/>
        <v>11660.54</v>
      </c>
      <c r="H38" s="120"/>
      <c r="I38" s="163"/>
      <c r="J38" s="273"/>
      <c r="K38" s="273"/>
      <c r="L38" s="273"/>
      <c r="M38" s="273"/>
      <c r="N38" s="273">
        <v>11660.54</v>
      </c>
      <c r="O38" s="269"/>
      <c r="P38" s="100"/>
    </row>
    <row r="39" spans="3:16" ht="29.25" customHeight="1">
      <c r="C39" s="96"/>
      <c r="D39" s="97"/>
      <c r="E39" s="174" t="s">
        <v>368</v>
      </c>
      <c r="F39" s="243" t="s">
        <v>369</v>
      </c>
      <c r="G39" s="162">
        <f>G40+G42+G43+G47+G48</f>
        <v>0</v>
      </c>
      <c r="H39" s="120"/>
      <c r="I39" s="163"/>
      <c r="J39" s="275">
        <f>J40+J42+J43+J47+J48</f>
        <v>0</v>
      </c>
      <c r="K39" s="275">
        <f>K40+K42+K43+K47+K48</f>
        <v>0</v>
      </c>
      <c r="L39" s="275">
        <f>L40+L42+L43+L47+L48</f>
        <v>0</v>
      </c>
      <c r="M39" s="275">
        <f>M40+M42+M43+M47+M48</f>
        <v>0</v>
      </c>
      <c r="N39" s="275">
        <f>N40+N42+N43+N47+N48</f>
        <v>0</v>
      </c>
      <c r="O39" s="269"/>
      <c r="P39" s="100"/>
    </row>
    <row r="40" spans="3:16" ht="29.25" customHeight="1">
      <c r="C40" s="96"/>
      <c r="D40" s="97"/>
      <c r="E40" s="175" t="s">
        <v>370</v>
      </c>
      <c r="F40" s="241" t="s">
        <v>371</v>
      </c>
      <c r="G40" s="162">
        <f>SUM(J40:O40)</f>
        <v>0</v>
      </c>
      <c r="H40" s="120"/>
      <c r="I40" s="163"/>
      <c r="J40" s="273"/>
      <c r="K40" s="273"/>
      <c r="L40" s="273"/>
      <c r="M40" s="273"/>
      <c r="N40" s="273"/>
      <c r="O40" s="269"/>
      <c r="P40" s="100"/>
    </row>
    <row r="41" spans="3:16" ht="29.25" customHeight="1">
      <c r="C41" s="96"/>
      <c r="D41" s="97"/>
      <c r="E41" s="175" t="s">
        <v>372</v>
      </c>
      <c r="F41" s="241" t="s">
        <v>373</v>
      </c>
      <c r="G41" s="162">
        <f>SUM(J41:O41)</f>
        <v>0</v>
      </c>
      <c r="H41" s="120"/>
      <c r="I41" s="163"/>
      <c r="J41" s="273"/>
      <c r="K41" s="273"/>
      <c r="L41" s="273"/>
      <c r="M41" s="273"/>
      <c r="N41" s="273"/>
      <c r="O41" s="269"/>
      <c r="P41" s="100"/>
    </row>
    <row r="42" spans="3:16" ht="29.25" customHeight="1">
      <c r="C42" s="96"/>
      <c r="D42" s="97"/>
      <c r="E42" s="175" t="s">
        <v>374</v>
      </c>
      <c r="F42" s="241" t="s">
        <v>375</v>
      </c>
      <c r="G42" s="162">
        <f>SUM(J42:O42)</f>
        <v>0</v>
      </c>
      <c r="H42" s="120"/>
      <c r="I42" s="163"/>
      <c r="J42" s="273"/>
      <c r="K42" s="273"/>
      <c r="L42" s="273"/>
      <c r="M42" s="273"/>
      <c r="N42" s="273"/>
      <c r="O42" s="269"/>
      <c r="P42" s="100"/>
    </row>
    <row r="43" spans="3:16" ht="29.25" customHeight="1">
      <c r="C43" s="96"/>
      <c r="D43" s="97"/>
      <c r="E43" s="175" t="s">
        <v>376</v>
      </c>
      <c r="F43" s="243" t="s">
        <v>377</v>
      </c>
      <c r="G43" s="162">
        <f>SUM(G44:G46)</f>
        <v>0</v>
      </c>
      <c r="H43" s="120"/>
      <c r="I43" s="163"/>
      <c r="J43" s="275">
        <f>SUM(J44:J46)</f>
        <v>0</v>
      </c>
      <c r="K43" s="275">
        <f>SUM(K44:K46)</f>
        <v>0</v>
      </c>
      <c r="L43" s="275">
        <f>SUM(L44:L46)</f>
        <v>0</v>
      </c>
      <c r="M43" s="275">
        <f>SUM(M44:M46)</f>
        <v>0</v>
      </c>
      <c r="N43" s="275">
        <f>SUM(N44:N46)</f>
        <v>0</v>
      </c>
      <c r="O43" s="269"/>
      <c r="P43" s="100"/>
    </row>
    <row r="44" spans="3:16" ht="29.25" customHeight="1">
      <c r="C44" s="96"/>
      <c r="D44" s="97"/>
      <c r="E44" s="175" t="s">
        <v>378</v>
      </c>
      <c r="F44" s="241" t="s">
        <v>379</v>
      </c>
      <c r="G44" s="162">
        <f aca="true" t="shared" si="2" ref="G44:G52">SUM(J44:O44)</f>
        <v>0</v>
      </c>
      <c r="H44" s="120"/>
      <c r="I44" s="163"/>
      <c r="J44" s="273"/>
      <c r="K44" s="273"/>
      <c r="L44" s="273"/>
      <c r="M44" s="273"/>
      <c r="N44" s="273"/>
      <c r="O44" s="269"/>
      <c r="P44" s="100"/>
    </row>
    <row r="45" spans="3:16" ht="29.25" customHeight="1">
      <c r="C45" s="96"/>
      <c r="D45" s="97"/>
      <c r="E45" s="175" t="s">
        <v>380</v>
      </c>
      <c r="F45" s="241" t="s">
        <v>381</v>
      </c>
      <c r="G45" s="162">
        <f t="shared" si="2"/>
        <v>0</v>
      </c>
      <c r="H45" s="120"/>
      <c r="I45" s="163"/>
      <c r="J45" s="273"/>
      <c r="K45" s="273"/>
      <c r="L45" s="273"/>
      <c r="M45" s="273"/>
      <c r="N45" s="273"/>
      <c r="O45" s="269"/>
      <c r="P45" s="100"/>
    </row>
    <row r="46" spans="3:16" ht="29.25" customHeight="1">
      <c r="C46" s="96"/>
      <c r="D46" s="97"/>
      <c r="E46" s="175" t="s">
        <v>382</v>
      </c>
      <c r="F46" s="241" t="s">
        <v>321</v>
      </c>
      <c r="G46" s="162">
        <f t="shared" si="2"/>
        <v>0</v>
      </c>
      <c r="H46" s="120"/>
      <c r="I46" s="163"/>
      <c r="J46" s="273"/>
      <c r="K46" s="273"/>
      <c r="L46" s="273"/>
      <c r="M46" s="273"/>
      <c r="N46" s="273"/>
      <c r="O46" s="269"/>
      <c r="P46" s="100"/>
    </row>
    <row r="47" spans="3:16" ht="29.25" customHeight="1">
      <c r="C47" s="96"/>
      <c r="D47" s="97"/>
      <c r="E47" s="175" t="s">
        <v>322</v>
      </c>
      <c r="F47" s="242" t="s">
        <v>323</v>
      </c>
      <c r="G47" s="162">
        <f t="shared" si="2"/>
        <v>0</v>
      </c>
      <c r="H47" s="120"/>
      <c r="I47" s="163"/>
      <c r="J47" s="273"/>
      <c r="K47" s="273"/>
      <c r="L47" s="273"/>
      <c r="M47" s="273"/>
      <c r="N47" s="273"/>
      <c r="O47" s="269"/>
      <c r="P47" s="100"/>
    </row>
    <row r="48" spans="3:16" ht="29.25" customHeight="1">
      <c r="C48" s="96"/>
      <c r="D48" s="97"/>
      <c r="E48" s="175" t="s">
        <v>223</v>
      </c>
      <c r="F48" s="242" t="s">
        <v>324</v>
      </c>
      <c r="G48" s="162">
        <f t="shared" si="2"/>
        <v>0</v>
      </c>
      <c r="H48" s="120"/>
      <c r="I48" s="163"/>
      <c r="J48" s="273"/>
      <c r="K48" s="273"/>
      <c r="L48" s="273"/>
      <c r="M48" s="273"/>
      <c r="N48" s="273"/>
      <c r="O48" s="269"/>
      <c r="P48" s="100"/>
    </row>
    <row r="49" spans="3:16" ht="29.25" customHeight="1">
      <c r="C49" s="96"/>
      <c r="D49" s="97"/>
      <c r="E49" s="175" t="s">
        <v>325</v>
      </c>
      <c r="F49" s="242" t="s">
        <v>326</v>
      </c>
      <c r="G49" s="162">
        <f t="shared" si="2"/>
        <v>0</v>
      </c>
      <c r="H49" s="120"/>
      <c r="I49" s="163"/>
      <c r="J49" s="273"/>
      <c r="K49" s="273"/>
      <c r="L49" s="273"/>
      <c r="M49" s="273"/>
      <c r="N49" s="273"/>
      <c r="O49" s="269"/>
      <c r="P49" s="100"/>
    </row>
    <row r="50" spans="3:16" ht="29.25" customHeight="1">
      <c r="C50" s="96"/>
      <c r="D50" s="97"/>
      <c r="E50" s="175" t="s">
        <v>327</v>
      </c>
      <c r="F50" s="242" t="s">
        <v>328</v>
      </c>
      <c r="G50" s="162">
        <f t="shared" si="2"/>
        <v>18501.18</v>
      </c>
      <c r="H50" s="120"/>
      <c r="I50" s="163"/>
      <c r="J50" s="273"/>
      <c r="K50" s="273"/>
      <c r="L50" s="273"/>
      <c r="M50" s="273"/>
      <c r="N50" s="273">
        <v>18501.18</v>
      </c>
      <c r="O50" s="269"/>
      <c r="P50" s="100"/>
    </row>
    <row r="51" spans="3:16" ht="29.25" customHeight="1">
      <c r="C51" s="96"/>
      <c r="D51" s="97"/>
      <c r="E51" s="175" t="s">
        <v>329</v>
      </c>
      <c r="F51" s="242" t="s">
        <v>330</v>
      </c>
      <c r="G51" s="162">
        <f t="shared" si="2"/>
        <v>0</v>
      </c>
      <c r="H51" s="120"/>
      <c r="I51" s="163"/>
      <c r="J51" s="273"/>
      <c r="K51" s="273"/>
      <c r="L51" s="273"/>
      <c r="M51" s="273"/>
      <c r="N51" s="273"/>
      <c r="O51" s="269"/>
      <c r="P51" s="100"/>
    </row>
    <row r="52" spans="3:16" ht="29.25" customHeight="1" thickBot="1">
      <c r="C52" s="96"/>
      <c r="D52" s="97"/>
      <c r="E52" s="176" t="s">
        <v>331</v>
      </c>
      <c r="F52" s="244" t="s">
        <v>332</v>
      </c>
      <c r="G52" s="164">
        <f t="shared" si="2"/>
        <v>0</v>
      </c>
      <c r="H52" s="123"/>
      <c r="I52" s="163"/>
      <c r="J52" s="276"/>
      <c r="K52" s="276"/>
      <c r="L52" s="276"/>
      <c r="M52" s="276"/>
      <c r="N52" s="276"/>
      <c r="O52" s="269"/>
      <c r="P52" s="100"/>
    </row>
    <row r="53" spans="3:16" ht="11.25">
      <c r="C53" s="96"/>
      <c r="D53" s="104"/>
      <c r="E53" s="105"/>
      <c r="F53" s="106"/>
      <c r="G53" s="107"/>
      <c r="H53" s="107"/>
      <c r="I53" s="107"/>
      <c r="J53" s="236" t="s">
        <v>319</v>
      </c>
      <c r="K53" s="236" t="s">
        <v>319</v>
      </c>
      <c r="L53" s="236" t="s">
        <v>319</v>
      </c>
      <c r="M53" s="236" t="s">
        <v>319</v>
      </c>
      <c r="N53" s="236" t="s">
        <v>319</v>
      </c>
      <c r="O53" s="107"/>
      <c r="P53" s="108"/>
    </row>
    <row r="54" spans="3:15" ht="11.25">
      <c r="C54" s="96"/>
      <c r="D54" s="96"/>
      <c r="E54" s="96"/>
      <c r="F54" s="109"/>
      <c r="G54" s="110"/>
      <c r="H54" s="110"/>
      <c r="I54" s="110"/>
      <c r="J54" s="110"/>
      <c r="K54" s="110"/>
      <c r="L54" s="110"/>
      <c r="M54" s="110"/>
      <c r="N54" s="110"/>
      <c r="O54" s="110"/>
    </row>
  </sheetData>
  <sheetProtection password="FA9C" sheet="1" objects="1" scenarios="1" formatColumns="0" formatRows="0"/>
  <mergeCells count="1">
    <mergeCell ref="E10:G10"/>
  </mergeCells>
  <dataValidations count="4">
    <dataValidation type="decimal" allowBlank="1" showInputMessage="1" showErrorMessage="1" sqref="O20:O29">
      <formula1>0</formula1>
      <formula2>999999999999</formula2>
    </dataValidation>
    <dataValidation type="list" allowBlank="1" showInputMessage="1" showErrorMessage="1" sqref="G19:I19">
      <formula1>"да,нет"</formula1>
    </dataValidation>
    <dataValidation type="decimal" allowBlank="1" showInputMessage="1" showErrorMessage="1" sqref="G18 I18 H20:I52 G31:G52 G20:G29 J21:N52">
      <formula1>-99999999999</formula1>
      <formula2>999999999999</formula2>
    </dataValidation>
    <dataValidation type="decimal" allowBlank="1" showInputMessage="1" showErrorMessage="1" sqref="J20:N20">
      <formula1>-999999999999</formula1>
      <formula2>999999999999</formula2>
    </dataValidation>
  </dataValidations>
  <hyperlinks>
    <hyperlink ref="F30" location="'ВО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P14" location="'ВО инвестиции'!A1" display="Добавить мероприятие"/>
    <hyperlink ref="J53" location="'ВО инвестиции'!A1" display="Удалить мероприятие"/>
    <hyperlink ref="K53" location="'ВО инвестиции'!A1" display="Удалить мероприятие"/>
    <hyperlink ref="L53" location="'ВО инвестиции'!A1" display="Удалить мероприятие"/>
    <hyperlink ref="M53" location="'ВО инвестиции'!A1" display="Удалить мероприятие"/>
    <hyperlink ref="N53" location="'ВО инвестиции'!A1" display="Удалить мероприятие"/>
  </hyperlinks>
  <printOptions/>
  <pageMargins left="0.25" right="0.25" top="0.75" bottom="0.75" header="0.3" footer="0.3"/>
  <pageSetup fitToHeight="2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8:AB23"/>
  <sheetViews>
    <sheetView zoomScalePageLayoutView="0" workbookViewId="0" topLeftCell="C7">
      <selection activeCell="G20" sqref="G20"/>
    </sheetView>
  </sheetViews>
  <sheetFormatPr defaultColWidth="9.125" defaultRowHeight="12.75"/>
  <cols>
    <col min="1" max="2" width="0" style="75" hidden="1" customWidth="1"/>
    <col min="3" max="3" width="3.625" style="75" customWidth="1"/>
    <col min="4" max="4" width="10.625" style="75" customWidth="1"/>
    <col min="5" max="5" width="6.875" style="75" customWidth="1"/>
    <col min="6" max="6" width="50.625" style="75" customWidth="1"/>
    <col min="7" max="7" width="40.625" style="75" customWidth="1"/>
    <col min="8" max="8" width="3.625" style="75" customWidth="1"/>
    <col min="9" max="16384" width="9.125" style="7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77"/>
      <c r="E8" s="78"/>
      <c r="F8" s="78"/>
      <c r="G8" s="78"/>
      <c r="H8" s="79"/>
    </row>
    <row r="9" spans="4:28" ht="12.75" customHeight="1">
      <c r="D9" s="80"/>
      <c r="E9" s="81"/>
      <c r="F9" s="146" t="s">
        <v>159</v>
      </c>
      <c r="G9" s="81"/>
      <c r="H9" s="82"/>
      <c r="I9" s="83"/>
      <c r="J9" s="83"/>
      <c r="K9" s="83"/>
      <c r="L9" s="83"/>
      <c r="M9" s="83"/>
      <c r="N9" s="83"/>
      <c r="O9" s="83"/>
      <c r="P9" s="83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</row>
    <row r="10" spans="3:24" ht="36" customHeight="1">
      <c r="C10" s="85"/>
      <c r="D10" s="86"/>
      <c r="E10" s="389" t="s">
        <v>252</v>
      </c>
      <c r="F10" s="390"/>
      <c r="G10" s="391"/>
      <c r="H10" s="87"/>
      <c r="I10" s="88"/>
      <c r="J10" s="88"/>
      <c r="K10" s="88"/>
      <c r="L10" s="88"/>
      <c r="M10" s="88"/>
      <c r="N10" s="88"/>
      <c r="O10" s="88"/>
      <c r="P10" s="88"/>
      <c r="Q10" s="89"/>
      <c r="R10" s="89"/>
      <c r="S10" s="89"/>
      <c r="T10" s="89"/>
      <c r="U10" s="89"/>
      <c r="V10" s="89"/>
      <c r="W10" s="89"/>
      <c r="X10" s="89"/>
    </row>
    <row r="11" spans="3:24" ht="12.75" customHeight="1" thickBot="1">
      <c r="C11" s="85"/>
      <c r="D11" s="86"/>
      <c r="E11" s="81"/>
      <c r="F11" s="81"/>
      <c r="G11" s="81"/>
      <c r="H11" s="82"/>
      <c r="I11" s="83"/>
      <c r="J11" s="83"/>
      <c r="K11" s="83"/>
      <c r="L11" s="83"/>
      <c r="M11" s="83"/>
      <c r="N11" s="83"/>
      <c r="O11" s="83"/>
      <c r="P11" s="83"/>
      <c r="Q11" s="89"/>
      <c r="R11" s="89"/>
      <c r="S11" s="89"/>
      <c r="T11" s="89"/>
      <c r="U11" s="89"/>
      <c r="V11" s="89"/>
      <c r="W11" s="89"/>
      <c r="X11" s="89"/>
    </row>
    <row r="12" spans="3:24" ht="30" customHeight="1" thickBot="1">
      <c r="C12" s="85"/>
      <c r="D12" s="86"/>
      <c r="E12" s="90" t="s">
        <v>245</v>
      </c>
      <c r="F12" s="91" t="s">
        <v>399</v>
      </c>
      <c r="G12" s="92" t="s">
        <v>37</v>
      </c>
      <c r="H12" s="82"/>
      <c r="I12" s="83"/>
      <c r="J12" s="83"/>
      <c r="K12" s="83"/>
      <c r="L12" s="83"/>
      <c r="M12" s="83"/>
      <c r="N12" s="83"/>
      <c r="O12" s="83"/>
      <c r="P12" s="83"/>
      <c r="Q12" s="89"/>
      <c r="R12" s="89"/>
      <c r="S12" s="89"/>
      <c r="T12" s="89"/>
      <c r="U12" s="89"/>
      <c r="V12" s="89"/>
      <c r="W12" s="89"/>
      <c r="X12" s="89"/>
    </row>
    <row r="13" spans="3:24" ht="12" customHeight="1" thickBot="1">
      <c r="C13" s="85"/>
      <c r="D13" s="86"/>
      <c r="E13" s="93">
        <v>1</v>
      </c>
      <c r="F13" s="94">
        <f>E13+1</f>
        <v>2</v>
      </c>
      <c r="G13" s="95">
        <f>F13+1</f>
        <v>3</v>
      </c>
      <c r="H13" s="82"/>
      <c r="I13" s="83"/>
      <c r="J13" s="83"/>
      <c r="K13" s="83"/>
      <c r="L13" s="83"/>
      <c r="M13" s="83"/>
      <c r="N13" s="83"/>
      <c r="O13" s="83"/>
      <c r="P13" s="83"/>
      <c r="Q13" s="89"/>
      <c r="R13" s="89"/>
      <c r="S13" s="89"/>
      <c r="T13" s="89"/>
      <c r="U13" s="89"/>
      <c r="V13" s="89"/>
      <c r="W13" s="89"/>
      <c r="X13" s="89"/>
    </row>
    <row r="14" spans="3:24" ht="30" customHeight="1">
      <c r="C14" s="85"/>
      <c r="D14" s="86"/>
      <c r="E14" s="177">
        <v>1</v>
      </c>
      <c r="F14" s="99" t="s">
        <v>383</v>
      </c>
      <c r="G14" s="125">
        <v>11</v>
      </c>
      <c r="H14" s="82"/>
      <c r="I14" s="83"/>
      <c r="J14" s="83"/>
      <c r="K14" s="83"/>
      <c r="L14" s="83"/>
      <c r="M14" s="83"/>
      <c r="N14" s="83"/>
      <c r="O14" s="83"/>
      <c r="P14" s="83"/>
      <c r="Q14" s="89"/>
      <c r="R14" s="89"/>
      <c r="S14" s="89"/>
      <c r="T14" s="89"/>
      <c r="U14" s="89"/>
      <c r="V14" s="89"/>
      <c r="W14" s="89"/>
      <c r="X14" s="89"/>
    </row>
    <row r="15" spans="3:8" ht="29.25" customHeight="1">
      <c r="C15" s="96"/>
      <c r="D15" s="97"/>
      <c r="E15" s="98">
        <v>2</v>
      </c>
      <c r="F15" s="99" t="s">
        <v>384</v>
      </c>
      <c r="G15" s="125">
        <v>11</v>
      </c>
      <c r="H15" s="100"/>
    </row>
    <row r="16" spans="3:8" ht="29.25" customHeight="1">
      <c r="C16" s="96"/>
      <c r="D16" s="97"/>
      <c r="E16" s="74">
        <v>3</v>
      </c>
      <c r="F16" s="101" t="s">
        <v>308</v>
      </c>
      <c r="G16" s="122">
        <v>64</v>
      </c>
      <c r="H16" s="100"/>
    </row>
    <row r="17" spans="3:8" ht="36" customHeight="1">
      <c r="C17" s="96"/>
      <c r="D17" s="97"/>
      <c r="E17" s="74">
        <v>4</v>
      </c>
      <c r="F17" s="101" t="s">
        <v>309</v>
      </c>
      <c r="G17" s="122">
        <v>0</v>
      </c>
      <c r="H17" s="100"/>
    </row>
    <row r="18" spans="3:8" ht="29.25" customHeight="1">
      <c r="C18" s="96"/>
      <c r="D18" s="97"/>
      <c r="E18" s="160">
        <v>5</v>
      </c>
      <c r="F18" s="161" t="s">
        <v>56</v>
      </c>
      <c r="G18" s="335">
        <f>SUM(G19:G20)</f>
        <v>40.51968</v>
      </c>
      <c r="H18" s="100"/>
    </row>
    <row r="19" spans="3:8" ht="11.25">
      <c r="C19" s="96"/>
      <c r="D19" s="327" t="s">
        <v>24</v>
      </c>
      <c r="E19" s="328"/>
      <c r="F19" s="329"/>
      <c r="G19" s="330">
        <f>1688.32*24/1000</f>
        <v>40.51968</v>
      </c>
      <c r="H19" s="100"/>
    </row>
    <row r="20" spans="3:8" ht="11.25">
      <c r="C20" s="331"/>
      <c r="D20" s="327" t="s">
        <v>25</v>
      </c>
      <c r="E20" s="332"/>
      <c r="F20" s="333" t="s">
        <v>34</v>
      </c>
      <c r="G20" s="334"/>
      <c r="H20" s="100"/>
    </row>
    <row r="21" spans="3:8" ht="29.25" customHeight="1" thickBot="1">
      <c r="C21" s="96"/>
      <c r="D21" s="97"/>
      <c r="E21" s="102">
        <v>6</v>
      </c>
      <c r="F21" s="103" t="s">
        <v>320</v>
      </c>
      <c r="G21" s="150">
        <v>172</v>
      </c>
      <c r="H21" s="100"/>
    </row>
    <row r="22" spans="3:8" ht="11.25">
      <c r="C22" s="96"/>
      <c r="D22" s="104"/>
      <c r="E22" s="105"/>
      <c r="F22" s="106"/>
      <c r="G22" s="107"/>
      <c r="H22" s="108"/>
    </row>
    <row r="23" spans="3:7" ht="11.25">
      <c r="C23" s="96"/>
      <c r="D23" s="96"/>
      <c r="E23" s="96"/>
      <c r="F23" s="109"/>
      <c r="G23" s="110"/>
    </row>
  </sheetData>
  <sheetProtection password="FA9C" sheet="1" objects="1" scenarios="1" formatColumns="0" formatRows="0"/>
  <mergeCells count="1">
    <mergeCell ref="E10:G10"/>
  </mergeCells>
  <dataValidations count="3">
    <dataValidation type="whole" allowBlank="1" showInputMessage="1" showErrorMessage="1" sqref="G21 G14:G17">
      <formula1>-99999999999</formula1>
      <formula2>999999999999</formula2>
    </dataValidation>
    <dataValidation type="decimal" allowBlank="1" showInputMessage="1" showErrorMessage="1" sqref="G18">
      <formula1>-9999999999</formula1>
      <formula2>999999999999</formula2>
    </dataValidation>
    <dataValidation type="decimal" allowBlank="1" showInputMessage="1" showErrorMessage="1" sqref="G19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ВО доступ'!A1" display="Добавить систему водоотведения"/>
  </hyperlinks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C60"/>
  <sheetViews>
    <sheetView zoomScalePageLayoutView="0" workbookViewId="0" topLeftCell="C50">
      <selection activeCell="H59" sqref="H59"/>
    </sheetView>
  </sheetViews>
  <sheetFormatPr defaultColWidth="9.125" defaultRowHeight="12.75"/>
  <cols>
    <col min="1" max="2" width="0" style="75" hidden="1" customWidth="1"/>
    <col min="3" max="4" width="3.625" style="75" customWidth="1"/>
    <col min="5" max="5" width="6.875" style="75" customWidth="1"/>
    <col min="6" max="6" width="60.625" style="75" customWidth="1"/>
    <col min="7" max="7" width="16.875" style="75" customWidth="1"/>
    <col min="8" max="8" width="40.625" style="75" customWidth="1"/>
    <col min="9" max="9" width="3.625" style="75" customWidth="1"/>
    <col min="10" max="16384" width="9.125" style="75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9" ht="11.25">
      <c r="D8" s="77"/>
      <c r="E8" s="78"/>
      <c r="F8" s="78"/>
      <c r="G8" s="78"/>
      <c r="H8" s="78"/>
      <c r="I8" s="79"/>
    </row>
    <row r="9" spans="4:29" ht="12.75" customHeight="1">
      <c r="D9" s="80"/>
      <c r="E9" s="81"/>
      <c r="F9" s="146" t="s">
        <v>159</v>
      </c>
      <c r="G9" s="111"/>
      <c r="H9" s="81"/>
      <c r="I9" s="82"/>
      <c r="J9" s="83"/>
      <c r="K9" s="83"/>
      <c r="L9" s="83"/>
      <c r="M9" s="83"/>
      <c r="N9" s="83"/>
      <c r="O9" s="83"/>
      <c r="P9" s="83"/>
      <c r="Q9" s="83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</row>
    <row r="10" spans="3:25" ht="30.75" customHeight="1">
      <c r="C10" s="85"/>
      <c r="D10" s="86"/>
      <c r="E10" s="389" t="s">
        <v>145</v>
      </c>
      <c r="F10" s="390"/>
      <c r="G10" s="390"/>
      <c r="H10" s="391"/>
      <c r="I10" s="87"/>
      <c r="J10" s="88"/>
      <c r="K10" s="88"/>
      <c r="L10" s="88"/>
      <c r="M10" s="88"/>
      <c r="N10" s="88"/>
      <c r="O10" s="88"/>
      <c r="P10" s="88"/>
      <c r="Q10" s="88"/>
      <c r="R10" s="89"/>
      <c r="S10" s="89"/>
      <c r="T10" s="89"/>
      <c r="U10" s="89"/>
      <c r="V10" s="89"/>
      <c r="W10" s="89"/>
      <c r="X10" s="89"/>
      <c r="Y10" s="89"/>
    </row>
    <row r="11" spans="3:25" ht="12.75" customHeight="1" thickBot="1">
      <c r="C11" s="85"/>
      <c r="D11" s="86"/>
      <c r="E11" s="81"/>
      <c r="F11" s="81"/>
      <c r="G11" s="81"/>
      <c r="H11" s="81"/>
      <c r="I11" s="82"/>
      <c r="J11" s="83"/>
      <c r="K11" s="83"/>
      <c r="L11" s="83"/>
      <c r="M11" s="83"/>
      <c r="N11" s="83"/>
      <c r="O11" s="83"/>
      <c r="P11" s="83"/>
      <c r="Q11" s="83"/>
      <c r="R11" s="89"/>
      <c r="S11" s="89"/>
      <c r="T11" s="89"/>
      <c r="U11" s="89"/>
      <c r="V11" s="89"/>
      <c r="W11" s="89"/>
      <c r="X11" s="89"/>
      <c r="Y11" s="89"/>
    </row>
    <row r="12" spans="3:25" ht="30" customHeight="1" thickBot="1">
      <c r="C12" s="85"/>
      <c r="D12" s="86"/>
      <c r="E12" s="90" t="s">
        <v>245</v>
      </c>
      <c r="F12" s="112" t="s">
        <v>399</v>
      </c>
      <c r="G12" s="112" t="s">
        <v>248</v>
      </c>
      <c r="H12" s="92" t="s">
        <v>37</v>
      </c>
      <c r="I12" s="82"/>
      <c r="J12" s="83"/>
      <c r="K12" s="83"/>
      <c r="L12" s="83"/>
      <c r="M12" s="83"/>
      <c r="N12" s="83"/>
      <c r="O12" s="83"/>
      <c r="P12" s="83"/>
      <c r="Q12" s="83"/>
      <c r="R12" s="89"/>
      <c r="S12" s="89"/>
      <c r="T12" s="89"/>
      <c r="U12" s="89"/>
      <c r="V12" s="89"/>
      <c r="W12" s="89"/>
      <c r="X12" s="89"/>
      <c r="Y12" s="89"/>
    </row>
    <row r="13" spans="3:25" ht="12" customHeight="1" thickBot="1">
      <c r="C13" s="85"/>
      <c r="D13" s="86"/>
      <c r="E13" s="178">
        <v>1</v>
      </c>
      <c r="F13" s="132">
        <f>E13+1</f>
        <v>2</v>
      </c>
      <c r="G13" s="179">
        <f>F13+1</f>
        <v>3</v>
      </c>
      <c r="H13" s="180">
        <f>G13+1</f>
        <v>4</v>
      </c>
      <c r="I13" s="82"/>
      <c r="J13" s="83"/>
      <c r="K13" s="83"/>
      <c r="L13" s="83"/>
      <c r="M13" s="83"/>
      <c r="N13" s="83"/>
      <c r="O13" s="83"/>
      <c r="P13" s="83"/>
      <c r="Q13" s="83"/>
      <c r="R13" s="89"/>
      <c r="S13" s="89"/>
      <c r="T13" s="89"/>
      <c r="U13" s="89"/>
      <c r="V13" s="89"/>
      <c r="W13" s="89"/>
      <c r="X13" s="89"/>
      <c r="Y13" s="89"/>
    </row>
    <row r="14" spans="3:9" ht="33" customHeight="1">
      <c r="C14" s="96"/>
      <c r="D14" s="97"/>
      <c r="E14" s="113" t="s">
        <v>178</v>
      </c>
      <c r="F14" s="130" t="s">
        <v>75</v>
      </c>
      <c r="G14" s="114" t="s">
        <v>169</v>
      </c>
      <c r="H14" s="295" t="s">
        <v>310</v>
      </c>
      <c r="I14" s="248"/>
    </row>
    <row r="15" spans="3:9" ht="33" customHeight="1">
      <c r="C15" s="96"/>
      <c r="D15" s="97"/>
      <c r="E15" s="115" t="s">
        <v>400</v>
      </c>
      <c r="F15" s="131" t="s">
        <v>170</v>
      </c>
      <c r="G15" s="116" t="s">
        <v>168</v>
      </c>
      <c r="H15" s="121">
        <v>289102</v>
      </c>
      <c r="I15" s="100"/>
    </row>
    <row r="16" spans="3:9" ht="33" customHeight="1">
      <c r="C16" s="96"/>
      <c r="D16" s="97"/>
      <c r="E16" s="115" t="s">
        <v>353</v>
      </c>
      <c r="F16" s="131" t="s">
        <v>127</v>
      </c>
      <c r="G16" s="116" t="s">
        <v>168</v>
      </c>
      <c r="H16" s="151">
        <f>SUM(H17,H18,H21,H31,H32,H33,H34,H35,H38,H41,H47)</f>
        <v>288497.7</v>
      </c>
      <c r="I16" s="100"/>
    </row>
    <row r="17" spans="3:9" ht="36.75" customHeight="1">
      <c r="C17" s="96"/>
      <c r="D17" s="97"/>
      <c r="E17" s="115" t="s">
        <v>249</v>
      </c>
      <c r="F17" s="128" t="s">
        <v>73</v>
      </c>
      <c r="G17" s="116" t="s">
        <v>168</v>
      </c>
      <c r="H17" s="120"/>
      <c r="I17" s="100"/>
    </row>
    <row r="18" spans="3:9" ht="36.75" customHeight="1">
      <c r="C18" s="96"/>
      <c r="D18" s="97"/>
      <c r="E18" s="117" t="s">
        <v>250</v>
      </c>
      <c r="F18" s="128" t="s">
        <v>160</v>
      </c>
      <c r="G18" s="116" t="s">
        <v>168</v>
      </c>
      <c r="H18" s="121">
        <v>95560.8</v>
      </c>
      <c r="I18" s="100"/>
    </row>
    <row r="19" spans="3:9" ht="15" customHeight="1">
      <c r="C19" s="96"/>
      <c r="D19" s="97"/>
      <c r="E19" s="117" t="s">
        <v>167</v>
      </c>
      <c r="F19" s="129" t="s">
        <v>173</v>
      </c>
      <c r="G19" s="116" t="s">
        <v>171</v>
      </c>
      <c r="H19" s="121">
        <v>2.0804</v>
      </c>
      <c r="I19" s="100"/>
    </row>
    <row r="20" spans="3:9" ht="15" customHeight="1">
      <c r="C20" s="96"/>
      <c r="D20" s="97"/>
      <c r="E20" s="117" t="s">
        <v>129</v>
      </c>
      <c r="F20" s="129" t="s">
        <v>172</v>
      </c>
      <c r="G20" s="116" t="s">
        <v>57</v>
      </c>
      <c r="H20" s="121">
        <v>45933.333</v>
      </c>
      <c r="I20" s="100"/>
    </row>
    <row r="21" spans="3:9" ht="15" customHeight="1">
      <c r="C21" s="96"/>
      <c r="D21" s="97"/>
      <c r="E21" s="117" t="s">
        <v>146</v>
      </c>
      <c r="F21" s="128" t="s">
        <v>76</v>
      </c>
      <c r="G21" s="116" t="s">
        <v>168</v>
      </c>
      <c r="H21" s="121">
        <v>7574.9</v>
      </c>
      <c r="I21" s="100"/>
    </row>
    <row r="22" spans="3:9" ht="15" customHeight="1">
      <c r="C22" s="96"/>
      <c r="D22" s="97"/>
      <c r="E22" s="117" t="s">
        <v>147</v>
      </c>
      <c r="F22" s="129" t="s">
        <v>77</v>
      </c>
      <c r="G22" s="116" t="s">
        <v>78</v>
      </c>
      <c r="H22" s="151">
        <f>SUM(H23:H30)</f>
        <v>137.95</v>
      </c>
      <c r="I22" s="100"/>
    </row>
    <row r="23" spans="3:9" ht="15" customHeight="1">
      <c r="C23" s="96"/>
      <c r="D23" s="97"/>
      <c r="E23" s="117" t="s">
        <v>132</v>
      </c>
      <c r="F23" s="149" t="s">
        <v>79</v>
      </c>
      <c r="G23" s="116" t="s">
        <v>78</v>
      </c>
      <c r="H23" s="121"/>
      <c r="I23" s="100"/>
    </row>
    <row r="24" spans="3:9" ht="15" customHeight="1">
      <c r="C24" s="96"/>
      <c r="D24" s="97"/>
      <c r="E24" s="117" t="s">
        <v>130</v>
      </c>
      <c r="F24" s="149" t="s">
        <v>80</v>
      </c>
      <c r="G24" s="116" t="s">
        <v>78</v>
      </c>
      <c r="H24" s="121">
        <v>96.57</v>
      </c>
      <c r="I24" s="100"/>
    </row>
    <row r="25" spans="3:9" ht="15" customHeight="1">
      <c r="C25" s="96"/>
      <c r="D25" s="97"/>
      <c r="E25" s="117" t="s">
        <v>133</v>
      </c>
      <c r="F25" s="149" t="s">
        <v>81</v>
      </c>
      <c r="G25" s="116" t="s">
        <v>78</v>
      </c>
      <c r="H25" s="121"/>
      <c r="I25" s="100"/>
    </row>
    <row r="26" spans="3:9" ht="15" customHeight="1">
      <c r="C26" s="96"/>
      <c r="D26" s="97"/>
      <c r="E26" s="117" t="s">
        <v>134</v>
      </c>
      <c r="F26" s="149" t="s">
        <v>82</v>
      </c>
      <c r="G26" s="116" t="s">
        <v>78</v>
      </c>
      <c r="H26" s="121"/>
      <c r="I26" s="100"/>
    </row>
    <row r="27" spans="3:9" ht="15" customHeight="1">
      <c r="C27" s="96"/>
      <c r="D27" s="97"/>
      <c r="E27" s="117" t="s">
        <v>135</v>
      </c>
      <c r="F27" s="149" t="s">
        <v>83</v>
      </c>
      <c r="G27" s="116" t="s">
        <v>78</v>
      </c>
      <c r="H27" s="121"/>
      <c r="I27" s="100"/>
    </row>
    <row r="28" spans="3:9" ht="15" customHeight="1">
      <c r="C28" s="96"/>
      <c r="D28" s="97"/>
      <c r="E28" s="117" t="s">
        <v>131</v>
      </c>
      <c r="F28" s="149" t="s">
        <v>84</v>
      </c>
      <c r="G28" s="116" t="s">
        <v>78</v>
      </c>
      <c r="H28" s="121"/>
      <c r="I28" s="100"/>
    </row>
    <row r="29" spans="3:9" ht="15" customHeight="1">
      <c r="C29" s="96"/>
      <c r="D29" s="97"/>
      <c r="E29" s="117" t="s">
        <v>137</v>
      </c>
      <c r="F29" s="149" t="s">
        <v>85</v>
      </c>
      <c r="G29" s="116" t="s">
        <v>78</v>
      </c>
      <c r="H29" s="121">
        <v>41.38</v>
      </c>
      <c r="I29" s="100"/>
    </row>
    <row r="30" spans="3:9" ht="15" customHeight="1">
      <c r="C30" s="96"/>
      <c r="D30" s="97"/>
      <c r="E30" s="117" t="s">
        <v>136</v>
      </c>
      <c r="F30" s="149" t="s">
        <v>86</v>
      </c>
      <c r="G30" s="116" t="s">
        <v>78</v>
      </c>
      <c r="H30" s="121"/>
      <c r="I30" s="100"/>
    </row>
    <row r="31" spans="3:9" ht="24" customHeight="1">
      <c r="C31" s="96"/>
      <c r="D31" s="97"/>
      <c r="E31" s="117" t="s">
        <v>148</v>
      </c>
      <c r="F31" s="128" t="s">
        <v>164</v>
      </c>
      <c r="G31" s="116" t="s">
        <v>168</v>
      </c>
      <c r="H31" s="121">
        <v>50311.1</v>
      </c>
      <c r="I31" s="100"/>
    </row>
    <row r="32" spans="3:9" ht="24" customHeight="1">
      <c r="C32" s="96"/>
      <c r="D32" s="97"/>
      <c r="E32" s="117" t="s">
        <v>149</v>
      </c>
      <c r="F32" s="128" t="s">
        <v>161</v>
      </c>
      <c r="G32" s="116" t="s">
        <v>168</v>
      </c>
      <c r="H32" s="121">
        <v>13231</v>
      </c>
      <c r="I32" s="100"/>
    </row>
    <row r="33" spans="3:9" ht="24" customHeight="1">
      <c r="C33" s="96"/>
      <c r="D33" s="97"/>
      <c r="E33" s="117" t="s">
        <v>150</v>
      </c>
      <c r="F33" s="128" t="s">
        <v>166</v>
      </c>
      <c r="G33" s="116" t="s">
        <v>168</v>
      </c>
      <c r="H33" s="121">
        <v>21444</v>
      </c>
      <c r="I33" s="100"/>
    </row>
    <row r="34" spans="3:9" ht="24" customHeight="1">
      <c r="C34" s="96"/>
      <c r="D34" s="97"/>
      <c r="E34" s="117" t="s">
        <v>151</v>
      </c>
      <c r="F34" s="128" t="s">
        <v>163</v>
      </c>
      <c r="G34" s="116" t="s">
        <v>168</v>
      </c>
      <c r="H34" s="121"/>
      <c r="I34" s="100"/>
    </row>
    <row r="35" spans="3:9" ht="24" customHeight="1">
      <c r="C35" s="96"/>
      <c r="D35" s="97"/>
      <c r="E35" s="117" t="s">
        <v>152</v>
      </c>
      <c r="F35" s="128" t="s">
        <v>74</v>
      </c>
      <c r="G35" s="116" t="s">
        <v>168</v>
      </c>
      <c r="H35" s="121">
        <v>10574.2</v>
      </c>
      <c r="I35" s="100"/>
    </row>
    <row r="36" spans="3:9" ht="24" customHeight="1">
      <c r="C36" s="96"/>
      <c r="D36" s="97"/>
      <c r="E36" s="117" t="s">
        <v>52</v>
      </c>
      <c r="F36" s="128" t="s">
        <v>164</v>
      </c>
      <c r="G36" s="116" t="s">
        <v>168</v>
      </c>
      <c r="H36" s="121"/>
      <c r="I36" s="100"/>
    </row>
    <row r="37" spans="3:9" ht="24" customHeight="1">
      <c r="C37" s="96"/>
      <c r="D37" s="97"/>
      <c r="E37" s="117" t="s">
        <v>53</v>
      </c>
      <c r="F37" s="128" t="s">
        <v>51</v>
      </c>
      <c r="G37" s="116" t="s">
        <v>168</v>
      </c>
      <c r="H37" s="121"/>
      <c r="I37" s="100"/>
    </row>
    <row r="38" spans="3:9" ht="24" customHeight="1">
      <c r="C38" s="96"/>
      <c r="D38" s="97"/>
      <c r="E38" s="117" t="s">
        <v>153</v>
      </c>
      <c r="F38" s="128" t="s">
        <v>162</v>
      </c>
      <c r="G38" s="116" t="s">
        <v>168</v>
      </c>
      <c r="H38" s="121">
        <v>32466.4</v>
      </c>
      <c r="I38" s="100"/>
    </row>
    <row r="39" spans="3:9" ht="24" customHeight="1">
      <c r="C39" s="96"/>
      <c r="D39" s="97"/>
      <c r="E39" s="117" t="s">
        <v>54</v>
      </c>
      <c r="F39" s="128" t="s">
        <v>164</v>
      </c>
      <c r="G39" s="116" t="s">
        <v>168</v>
      </c>
      <c r="H39" s="121"/>
      <c r="I39" s="100"/>
    </row>
    <row r="40" spans="3:9" ht="24" customHeight="1">
      <c r="C40" s="96"/>
      <c r="D40" s="97"/>
      <c r="E40" s="117" t="s">
        <v>55</v>
      </c>
      <c r="F40" s="128" t="s">
        <v>51</v>
      </c>
      <c r="G40" s="116" t="s">
        <v>168</v>
      </c>
      <c r="H40" s="121"/>
      <c r="I40" s="100"/>
    </row>
    <row r="41" spans="3:9" ht="24" customHeight="1">
      <c r="C41" s="96"/>
      <c r="D41" s="97"/>
      <c r="E41" s="117" t="s">
        <v>154</v>
      </c>
      <c r="F41" s="128" t="s">
        <v>128</v>
      </c>
      <c r="G41" s="116" t="s">
        <v>168</v>
      </c>
      <c r="H41" s="121">
        <f>47685.3+9650</f>
        <v>57335.3</v>
      </c>
      <c r="I41" s="100"/>
    </row>
    <row r="42" spans="3:9" ht="25.5" customHeight="1">
      <c r="C42" s="96"/>
      <c r="D42" s="97"/>
      <c r="E42" s="115" t="s">
        <v>138</v>
      </c>
      <c r="F42" s="128" t="s">
        <v>93</v>
      </c>
      <c r="G42" s="116" t="s">
        <v>168</v>
      </c>
      <c r="H42" s="120">
        <v>8050.3</v>
      </c>
      <c r="I42" s="100"/>
    </row>
    <row r="43" spans="3:9" ht="25.5" customHeight="1">
      <c r="C43" s="96"/>
      <c r="D43" s="97"/>
      <c r="E43" s="115" t="s">
        <v>139</v>
      </c>
      <c r="F43" s="128" t="s">
        <v>92</v>
      </c>
      <c r="G43" s="116" t="s">
        <v>168</v>
      </c>
      <c r="H43" s="120"/>
      <c r="I43" s="100"/>
    </row>
    <row r="44" spans="3:9" ht="25.5" customHeight="1">
      <c r="C44" s="96"/>
      <c r="D44" s="97"/>
      <c r="E44" s="115" t="s">
        <v>140</v>
      </c>
      <c r="F44" s="128" t="s">
        <v>91</v>
      </c>
      <c r="G44" s="116" t="s">
        <v>168</v>
      </c>
      <c r="H44" s="120"/>
      <c r="I44" s="100"/>
    </row>
    <row r="45" spans="3:9" ht="25.5" customHeight="1">
      <c r="C45" s="96"/>
      <c r="D45" s="97"/>
      <c r="E45" s="115" t="s">
        <v>141</v>
      </c>
      <c r="F45" s="128" t="s">
        <v>90</v>
      </c>
      <c r="G45" s="116" t="s">
        <v>87</v>
      </c>
      <c r="H45" s="122"/>
      <c r="I45" s="100"/>
    </row>
    <row r="46" spans="3:9" ht="25.5" customHeight="1">
      <c r="C46" s="96"/>
      <c r="D46" s="97"/>
      <c r="E46" s="115" t="s">
        <v>142</v>
      </c>
      <c r="F46" s="128" t="s">
        <v>89</v>
      </c>
      <c r="G46" s="116" t="s">
        <v>168</v>
      </c>
      <c r="H46" s="120"/>
      <c r="I46" s="100"/>
    </row>
    <row r="47" spans="3:9" ht="39" customHeight="1">
      <c r="C47" s="96"/>
      <c r="D47" s="97"/>
      <c r="E47" s="115" t="s">
        <v>155</v>
      </c>
      <c r="F47" s="128" t="s">
        <v>165</v>
      </c>
      <c r="G47" s="116" t="s">
        <v>168</v>
      </c>
      <c r="H47" s="120"/>
      <c r="I47" s="100"/>
    </row>
    <row r="48" spans="3:9" ht="27" customHeight="1">
      <c r="C48" s="96"/>
      <c r="D48" s="97"/>
      <c r="E48" s="115" t="s">
        <v>401</v>
      </c>
      <c r="F48" s="131" t="s">
        <v>88</v>
      </c>
      <c r="G48" s="116" t="s">
        <v>168</v>
      </c>
      <c r="H48" s="120"/>
      <c r="I48" s="100"/>
    </row>
    <row r="49" spans="3:9" ht="66.75" customHeight="1">
      <c r="C49" s="96"/>
      <c r="D49" s="97"/>
      <c r="E49" s="115" t="s">
        <v>402</v>
      </c>
      <c r="F49" s="131" t="s">
        <v>103</v>
      </c>
      <c r="G49" s="116" t="s">
        <v>168</v>
      </c>
      <c r="H49" s="120"/>
      <c r="I49" s="100"/>
    </row>
    <row r="50" spans="3:9" ht="27" customHeight="1">
      <c r="C50" s="96"/>
      <c r="D50" s="97"/>
      <c r="E50" s="115" t="s">
        <v>403</v>
      </c>
      <c r="F50" s="131" t="s">
        <v>94</v>
      </c>
      <c r="G50" s="116" t="s">
        <v>168</v>
      </c>
      <c r="H50" s="120"/>
      <c r="I50" s="100"/>
    </row>
    <row r="51" spans="3:9" ht="27" customHeight="1">
      <c r="C51" s="96"/>
      <c r="D51" s="97"/>
      <c r="E51" s="115" t="s">
        <v>404</v>
      </c>
      <c r="F51" s="131" t="s">
        <v>96</v>
      </c>
      <c r="G51" s="116" t="s">
        <v>95</v>
      </c>
      <c r="H51" s="120">
        <v>71774.79</v>
      </c>
      <c r="I51" s="100"/>
    </row>
    <row r="52" spans="3:9" ht="27" customHeight="1">
      <c r="C52" s="96"/>
      <c r="D52" s="97"/>
      <c r="E52" s="115" t="s">
        <v>405</v>
      </c>
      <c r="F52" s="131" t="s">
        <v>97</v>
      </c>
      <c r="G52" s="116" t="s">
        <v>95</v>
      </c>
      <c r="H52" s="120"/>
      <c r="I52" s="100"/>
    </row>
    <row r="53" spans="3:9" ht="27" customHeight="1">
      <c r="C53" s="96"/>
      <c r="D53" s="97"/>
      <c r="E53" s="115" t="s">
        <v>406</v>
      </c>
      <c r="F53" s="131" t="s">
        <v>98</v>
      </c>
      <c r="G53" s="116" t="s">
        <v>95</v>
      </c>
      <c r="H53" s="120">
        <v>78650.34</v>
      </c>
      <c r="I53" s="100"/>
    </row>
    <row r="54" spans="3:9" ht="27" customHeight="1">
      <c r="C54" s="96"/>
      <c r="D54" s="97"/>
      <c r="E54" s="115" t="s">
        <v>407</v>
      </c>
      <c r="F54" s="126" t="s">
        <v>99</v>
      </c>
      <c r="G54" s="116" t="s">
        <v>174</v>
      </c>
      <c r="H54" s="120">
        <v>497</v>
      </c>
      <c r="I54" s="100"/>
    </row>
    <row r="55" spans="3:9" ht="27" customHeight="1">
      <c r="C55" s="96"/>
      <c r="D55" s="97"/>
      <c r="E55" s="115" t="s">
        <v>408</v>
      </c>
      <c r="F55" s="126" t="s">
        <v>100</v>
      </c>
      <c r="G55" s="116" t="s">
        <v>174</v>
      </c>
      <c r="H55" s="120">
        <v>95.63</v>
      </c>
      <c r="I55" s="100"/>
    </row>
    <row r="56" spans="3:9" ht="27" customHeight="1">
      <c r="C56" s="96"/>
      <c r="D56" s="97"/>
      <c r="E56" s="115" t="s">
        <v>409</v>
      </c>
      <c r="F56" s="126" t="s">
        <v>101</v>
      </c>
      <c r="G56" s="116" t="s">
        <v>58</v>
      </c>
      <c r="H56" s="122">
        <v>35</v>
      </c>
      <c r="I56" s="100"/>
    </row>
    <row r="57" spans="3:9" ht="27" customHeight="1">
      <c r="C57" s="96"/>
      <c r="D57" s="97"/>
      <c r="E57" s="115" t="s">
        <v>410</v>
      </c>
      <c r="F57" s="126" t="s">
        <v>102</v>
      </c>
      <c r="G57" s="116" t="s">
        <v>58</v>
      </c>
      <c r="H57" s="122">
        <v>1</v>
      </c>
      <c r="I57" s="100"/>
    </row>
    <row r="58" spans="3:9" ht="27" customHeight="1">
      <c r="C58" s="96"/>
      <c r="D58" s="97"/>
      <c r="E58" s="255" t="s">
        <v>411</v>
      </c>
      <c r="F58" s="300" t="s">
        <v>175</v>
      </c>
      <c r="G58" s="301" t="s">
        <v>87</v>
      </c>
      <c r="H58" s="302">
        <v>363</v>
      </c>
      <c r="I58" s="100"/>
    </row>
    <row r="59" spans="3:9" ht="69" customHeight="1" thickBot="1">
      <c r="C59" s="96"/>
      <c r="D59" s="97"/>
      <c r="E59" s="118" t="s">
        <v>367</v>
      </c>
      <c r="F59" s="127" t="s">
        <v>59</v>
      </c>
      <c r="G59" s="303"/>
      <c r="H59" s="304" t="s">
        <v>762</v>
      </c>
      <c r="I59" s="100"/>
    </row>
    <row r="60" spans="4:9" ht="11.25">
      <c r="D60" s="119"/>
      <c r="E60" s="107"/>
      <c r="F60" s="107"/>
      <c r="G60" s="107"/>
      <c r="H60" s="107"/>
      <c r="I60" s="108"/>
    </row>
  </sheetData>
  <sheetProtection password="FA9C" sheet="1" scenarios="1" formatColumns="0" formatRows="0"/>
  <mergeCells count="1">
    <mergeCell ref="E10:H10"/>
  </mergeCells>
  <dataValidations count="3">
    <dataValidation type="list" allowBlank="1" showInputMessage="1" showErrorMessage="1" sqref="H14">
      <formula1>kind_of_activity</formula1>
    </dataValidation>
    <dataValidation type="decimal" allowBlank="1" showInputMessage="1" showErrorMessage="1" sqref="H15:H58">
      <formula1>-999999999</formula1>
      <formula2>999999999999</formula2>
    </dataValidation>
    <dataValidation type="textLength" operator="lessThanOrEqual" allowBlank="1" showInputMessage="1" showErrorMessage="1" sqref="H59">
      <formula1>300</formula1>
    </dataValidation>
  </dataValidations>
  <hyperlinks>
    <hyperlink ref="F9" location="'Список листов'!A1" tooltip="К списку листов" display="Список листов"/>
  </hyperlinks>
  <printOptions/>
  <pageMargins left="0.7480314960629921" right="0.7480314960629921" top="0.1968503937007874" bottom="0.1968503937007874" header="0.5118110236220472" footer="0.5118110236220472"/>
  <pageSetup fitToHeight="2" fitToWidth="1" horizontalDpi="600" verticalDpi="600" orientation="portrait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6"/>
  <dimension ref="D8:H29"/>
  <sheetViews>
    <sheetView zoomScalePageLayoutView="0" workbookViewId="0" topLeftCell="C7">
      <selection activeCell="F9" sqref="F9"/>
    </sheetView>
  </sheetViews>
  <sheetFormatPr defaultColWidth="9.125" defaultRowHeight="12.75"/>
  <cols>
    <col min="1" max="2" width="0" style="75" hidden="1" customWidth="1"/>
    <col min="3" max="3" width="2.50390625" style="75" customWidth="1"/>
    <col min="4" max="4" width="10.125" style="75" customWidth="1"/>
    <col min="5" max="5" width="8.125" style="75" customWidth="1"/>
    <col min="6" max="6" width="52.50390625" style="75" customWidth="1"/>
    <col min="7" max="7" width="48.50390625" style="75" customWidth="1"/>
    <col min="8" max="8" width="3.375" style="75" customWidth="1"/>
    <col min="9" max="16384" width="9.125" style="7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77"/>
      <c r="E8" s="78"/>
      <c r="F8" s="78"/>
      <c r="G8" s="78"/>
      <c r="H8" s="79"/>
    </row>
    <row r="9" spans="4:8" ht="11.25">
      <c r="D9" s="80"/>
      <c r="E9" s="107"/>
      <c r="F9" s="146" t="s">
        <v>159</v>
      </c>
      <c r="G9" s="107"/>
      <c r="H9" s="100"/>
    </row>
    <row r="10" spans="4:8" ht="26.25" customHeight="1">
      <c r="D10" s="80"/>
      <c r="E10" s="394" t="s">
        <v>8</v>
      </c>
      <c r="F10" s="395"/>
      <c r="G10" s="396"/>
      <c r="H10" s="100"/>
    </row>
    <row r="11" spans="4:8" ht="12" thickBot="1">
      <c r="D11" s="80"/>
      <c r="E11" s="306"/>
      <c r="F11" s="306"/>
      <c r="G11" s="306"/>
      <c r="H11" s="100"/>
    </row>
    <row r="12" spans="4:8" ht="42" customHeight="1" thickBot="1">
      <c r="D12" s="80"/>
      <c r="E12" s="397" t="s">
        <v>9</v>
      </c>
      <c r="F12" s="398"/>
      <c r="G12" s="399"/>
      <c r="H12" s="100"/>
    </row>
    <row r="13" spans="4:8" ht="22.5" customHeight="1" thickBot="1">
      <c r="D13" s="80"/>
      <c r="E13" s="90" t="s">
        <v>245</v>
      </c>
      <c r="F13" s="91" t="s">
        <v>10</v>
      </c>
      <c r="G13" s="92" t="s">
        <v>11</v>
      </c>
      <c r="H13" s="100"/>
    </row>
    <row r="14" spans="4:8" ht="11.25">
      <c r="D14" s="307"/>
      <c r="E14" s="308">
        <v>1</v>
      </c>
      <c r="F14" s="309">
        <f>E14+1</f>
        <v>2</v>
      </c>
      <c r="G14" s="310">
        <v>3</v>
      </c>
      <c r="H14" s="100"/>
    </row>
    <row r="15" spans="4:8" ht="11.25">
      <c r="D15" s="307"/>
      <c r="E15" s="311">
        <v>1</v>
      </c>
      <c r="F15" s="312" t="s">
        <v>12</v>
      </c>
      <c r="G15" s="313"/>
      <c r="H15" s="100"/>
    </row>
    <row r="16" spans="4:8" ht="22.5">
      <c r="D16" s="307"/>
      <c r="E16" s="311">
        <v>2</v>
      </c>
      <c r="F16" s="312" t="s">
        <v>13</v>
      </c>
      <c r="G16" s="313"/>
      <c r="H16" s="100"/>
    </row>
    <row r="17" spans="4:8" ht="55.5" customHeight="1">
      <c r="D17" s="307"/>
      <c r="E17" s="311">
        <v>3</v>
      </c>
      <c r="F17" s="312" t="s">
        <v>14</v>
      </c>
      <c r="G17" s="313"/>
      <c r="H17" s="100"/>
    </row>
    <row r="18" spans="4:8" ht="22.5">
      <c r="D18" s="307"/>
      <c r="E18" s="311">
        <v>4</v>
      </c>
      <c r="F18" s="312" t="s">
        <v>15</v>
      </c>
      <c r="G18" s="314"/>
      <c r="H18" s="100"/>
    </row>
    <row r="19" spans="4:8" ht="11.25">
      <c r="D19" s="307"/>
      <c r="E19" s="315" t="s">
        <v>16</v>
      </c>
      <c r="F19" s="134" t="s">
        <v>17</v>
      </c>
      <c r="G19" s="313"/>
      <c r="H19" s="100"/>
    </row>
    <row r="20" spans="4:8" ht="11.25">
      <c r="D20" s="307"/>
      <c r="E20" s="315" t="s">
        <v>18</v>
      </c>
      <c r="F20" s="134" t="s">
        <v>19</v>
      </c>
      <c r="G20" s="313"/>
      <c r="H20" s="100"/>
    </row>
    <row r="21" spans="4:8" ht="11.25">
      <c r="D21" s="307"/>
      <c r="E21" s="315" t="s">
        <v>20</v>
      </c>
      <c r="F21" s="134" t="s">
        <v>21</v>
      </c>
      <c r="G21" s="313"/>
      <c r="H21" s="100"/>
    </row>
    <row r="22" spans="4:8" ht="11.25">
      <c r="D22" s="307"/>
      <c r="E22" s="315" t="s">
        <v>22</v>
      </c>
      <c r="F22" s="134" t="s">
        <v>23</v>
      </c>
      <c r="G22" s="313"/>
      <c r="H22" s="100"/>
    </row>
    <row r="23" spans="4:8" ht="33.75">
      <c r="D23" s="307" t="s">
        <v>24</v>
      </c>
      <c r="E23" s="311">
        <v>5</v>
      </c>
      <c r="F23" s="312" t="s">
        <v>29</v>
      </c>
      <c r="G23" s="313"/>
      <c r="H23" s="100"/>
    </row>
    <row r="24" spans="4:8" ht="33.75">
      <c r="D24" s="307"/>
      <c r="E24" s="311">
        <v>6</v>
      </c>
      <c r="F24" s="316" t="s">
        <v>30</v>
      </c>
      <c r="G24" s="313"/>
      <c r="H24" s="100"/>
    </row>
    <row r="25" spans="4:8" ht="12" thickBot="1">
      <c r="D25" s="307" t="s">
        <v>25</v>
      </c>
      <c r="E25" s="317"/>
      <c r="F25" s="318" t="s">
        <v>26</v>
      </c>
      <c r="G25" s="319"/>
      <c r="H25" s="100"/>
    </row>
    <row r="26" spans="4:8" ht="11.25">
      <c r="D26" s="80"/>
      <c r="E26" s="306"/>
      <c r="F26" s="306"/>
      <c r="G26" s="306"/>
      <c r="H26" s="100"/>
    </row>
    <row r="27" spans="4:8" ht="27.75" customHeight="1">
      <c r="D27" s="80"/>
      <c r="E27" s="392" t="s">
        <v>27</v>
      </c>
      <c r="F27" s="393"/>
      <c r="G27" s="393"/>
      <c r="H27" s="100"/>
    </row>
    <row r="28" spans="4:8" ht="27.75" customHeight="1">
      <c r="D28" s="80"/>
      <c r="E28" s="392" t="s">
        <v>28</v>
      </c>
      <c r="F28" s="393"/>
      <c r="G28" s="393"/>
      <c r="H28" s="100"/>
    </row>
    <row r="29" spans="4:8" ht="11.25">
      <c r="D29" s="119"/>
      <c r="E29" s="107"/>
      <c r="F29" s="107"/>
      <c r="G29" s="107"/>
      <c r="H29" s="108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</dc:title>
  <dc:subject>Показатели подлежащие раскрытию в сфере водоотведения и (или) очистки сточных вод</dc:subject>
  <dc:creator>lvvedernikova</dc:creator>
  <cp:keywords/>
  <dc:description/>
  <cp:lastModifiedBy>Матвеева В.А.</cp:lastModifiedBy>
  <cp:lastPrinted>2011-04-12T14:29:13Z</cp:lastPrinted>
  <dcterms:created xsi:type="dcterms:W3CDTF">2007-06-09T08:43:05Z</dcterms:created>
  <dcterms:modified xsi:type="dcterms:W3CDTF">2011-04-12T14:33:50Z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JKH.OPEN.INFO.VO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2</vt:i4>
  </property>
  <property fmtid="{D5CDD505-2E9C-101B-9397-08002B2CF9AE}" pid="10" name="CurrentVersion">
    <vt:lpwstr>3.0</vt:lpwstr>
  </property>
</Properties>
</file>